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willem\research\ANED\financieel jaarverslag 2019\"/>
    </mc:Choice>
  </mc:AlternateContent>
  <bookViews>
    <workbookView xWindow="0" yWindow="0" windowWidth="16380" windowHeight="8190" tabRatio="500"/>
  </bookViews>
  <sheets>
    <sheet name="BatenLasten" sheetId="1" r:id="rId1"/>
    <sheet name="Balans" sheetId="2" r:id="rId2"/>
    <sheet name="Overzicht rekeningen ANed" sheetId="3" r:id="rId3"/>
    <sheet name="Leden ANed" sheetId="4" r:id="rId4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35" i="2" l="1"/>
  <c r="U36" i="2"/>
  <c r="V9" i="2" l="1"/>
  <c r="V5" i="2"/>
  <c r="H32" i="1"/>
  <c r="C9" i="1"/>
  <c r="G9" i="1" s="1"/>
  <c r="C6" i="1"/>
  <c r="AD10" i="4"/>
  <c r="W4" i="2"/>
  <c r="W15" i="2" s="1"/>
  <c r="W31" i="2" s="1"/>
  <c r="W20" i="2" s="1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C17" i="3"/>
  <c r="C16" i="3"/>
  <c r="C13" i="3"/>
  <c r="C8" i="3"/>
  <c r="C7" i="3"/>
  <c r="D37" i="1"/>
  <c r="H31" i="1"/>
  <c r="H30" i="1"/>
  <c r="H29" i="1"/>
  <c r="H28" i="1"/>
  <c r="H27" i="1"/>
  <c r="H26" i="1"/>
  <c r="H25" i="1"/>
  <c r="H24" i="1"/>
  <c r="H18" i="1"/>
  <c r="H17" i="1"/>
  <c r="H16" i="1"/>
  <c r="H14" i="1"/>
  <c r="H13" i="1"/>
  <c r="H12" i="1"/>
  <c r="G8" i="1"/>
  <c r="C7" i="1"/>
  <c r="G7" i="1" s="1"/>
  <c r="G6" i="1"/>
  <c r="U4" i="2" l="1"/>
  <c r="U15" i="2" s="1"/>
  <c r="U31" i="2" s="1"/>
  <c r="U20" i="2" s="1"/>
  <c r="C10" i="3"/>
  <c r="C14" i="3" s="1"/>
  <c r="C18" i="3" s="1"/>
  <c r="H5" i="1"/>
  <c r="H19" i="1" s="1"/>
  <c r="D5" i="1"/>
  <c r="D19" i="1" s="1"/>
  <c r="H37" i="1"/>
  <c r="D40" i="1" s="1"/>
</calcChain>
</file>

<file path=xl/sharedStrings.xml><?xml version="1.0" encoding="utf-8"?>
<sst xmlns="http://schemas.openxmlformats.org/spreadsheetml/2006/main" count="84" uniqueCount="75">
  <si>
    <t>BATEN</t>
  </si>
  <si>
    <t>Eerder</t>
  </si>
  <si>
    <t xml:space="preserve">Nog te </t>
  </si>
  <si>
    <t>Rekening</t>
  </si>
  <si>
    <t>Deelpost</t>
  </si>
  <si>
    <t>ontvangen</t>
  </si>
  <si>
    <t xml:space="preserve">              Totaal</t>
  </si>
  <si>
    <t xml:space="preserve">    5 x Senior retiree  (27)</t>
  </si>
  <si>
    <t xml:space="preserve">  22 x Student  (0)</t>
  </si>
  <si>
    <t xml:space="preserve">Rente Zakelijke spaarrekening </t>
  </si>
  <si>
    <t>Registratie Biostatistici</t>
  </si>
  <si>
    <t>Advertenties website</t>
  </si>
  <si>
    <t>Bijdrage VVS-BMS</t>
  </si>
  <si>
    <t>TOTAAL BATEN</t>
  </si>
  <si>
    <t>LASTEN</t>
  </si>
  <si>
    <t xml:space="preserve">Eerder </t>
  </si>
  <si>
    <t>Nog te</t>
  </si>
  <si>
    <t>betalen</t>
  </si>
  <si>
    <t>Kosten ING</t>
  </si>
  <si>
    <t>Terugboeking contributie 2018</t>
  </si>
  <si>
    <t>Afdracht IBS</t>
  </si>
  <si>
    <t>TOTAAL LASTEN</t>
  </si>
  <si>
    <t>ANed Financieel Jaarverslag 2018: Balans</t>
  </si>
  <si>
    <t>ACTIVA</t>
  </si>
  <si>
    <t>Geldmiddelen (31-12)</t>
  </si>
  <si>
    <t xml:space="preserve">    Betaal Rekening</t>
  </si>
  <si>
    <t xml:space="preserve">    Rente meer Rekening</t>
  </si>
  <si>
    <t>opgeheven</t>
  </si>
  <si>
    <t xml:space="preserve">    Kapitaal rekening</t>
  </si>
  <si>
    <t xml:space="preserve">    Kas</t>
  </si>
  <si>
    <t xml:space="preserve">    Zkl Spaarrekening</t>
  </si>
  <si>
    <t>Vooruitbetaald</t>
  </si>
  <si>
    <t>Nog te ontvangen</t>
  </si>
  <si>
    <t>TOTAAL ACTIVA</t>
  </si>
  <si>
    <t>PASSIVA</t>
  </si>
  <si>
    <t>2009</t>
  </si>
  <si>
    <t>Vermogen ANed</t>
  </si>
  <si>
    <t>Nog te betalen</t>
  </si>
  <si>
    <t>Voorzieningen</t>
  </si>
  <si>
    <t>TOTAAL PASSIVA</t>
  </si>
  <si>
    <t>Toename Geldmiddelen</t>
  </si>
  <si>
    <t>Toename Vermogen</t>
  </si>
  <si>
    <t>verschil in totaal saldo</t>
  </si>
  <si>
    <t>ANed Financieel Jaarverslag 2018: Ledenaantallen</t>
  </si>
  <si>
    <t>Regular</t>
  </si>
  <si>
    <t>Senior Retiree</t>
  </si>
  <si>
    <t>Student</t>
  </si>
  <si>
    <t>Honorary member</t>
  </si>
  <si>
    <t>Totaal</t>
  </si>
  <si>
    <t>ANed Financieel Jaarverslag 2019: Baten en Lasten</t>
  </si>
  <si>
    <t>ANed 2019</t>
  </si>
  <si>
    <t xml:space="preserve">      Betaald in 2019</t>
  </si>
  <si>
    <t xml:space="preserve">    Ontvangen in 2019</t>
  </si>
  <si>
    <t>Contributies 2019</t>
  </si>
  <si>
    <t>Totaal saldo 01-01-2019</t>
  </si>
  <si>
    <t>Totaal saldo 31-12-2019</t>
  </si>
  <si>
    <t>saldo betaalrekening 01-01-2019</t>
  </si>
  <si>
    <t>saldo zakelijke spaarrekening 01-1-2019</t>
  </si>
  <si>
    <t>saldo betaalrekening 31-12-2019</t>
  </si>
  <si>
    <t>saldo zakelijke spaarrekening 31-12-2019</t>
  </si>
  <si>
    <t>Eerder afgeboekt in 2018</t>
  </si>
  <si>
    <t>Eerder bijgeboekt in 2018</t>
  </si>
  <si>
    <t>Netto af-en bijgeboekt in 2018</t>
  </si>
  <si>
    <t xml:space="preserve">  85 x Regular  (55)</t>
  </si>
  <si>
    <t>Van de spaarrekening gehaald</t>
  </si>
  <si>
    <t>Kosten voorjaarsbijeenkomst</t>
  </si>
  <si>
    <t>Kosten najaarsbijeenkomst</t>
  </si>
  <si>
    <t xml:space="preserve">    1 x paper charge (10)</t>
  </si>
  <si>
    <t>cadeau Dmitris Rizopoulos</t>
  </si>
  <si>
    <t>kosten PhD-dag</t>
  </si>
  <si>
    <t>35.40 is gelijk aan 1058.33 - 1100.1, afgezien van de rente 6.37, die niet op de betaalrekening is bijgeschreven</t>
  </si>
  <si>
    <t>Inclusief de 1000 euro die netto van de spaarrekening is gehaald geeft dat die -1035.4 euro op de balans</t>
  </si>
  <si>
    <t>Baten - Lasten 2019</t>
  </si>
  <si>
    <t>bestuursvergadering Utrecht 10 jan.</t>
  </si>
  <si>
    <t>cadeau P. Koopman en CBR vergadering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</si>
</sst>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"/>
  </numFmts>
  <fonts count="18" x14ac:knownFonts="1">
    <font>
      <sz val="10"/>
      <color rgb="FF000000"/>
      <name val="Arial"/>
      <charset val="1"/>
    </font>
    <font>
      <b/>
      <sz val="12"/>
      <name val="Arial"/>
      <charset val="1"/>
    </font>
    <font>
      <sz val="8"/>
      <name val="Arial"/>
      <charset val="1"/>
    </font>
    <font>
      <b/>
      <sz val="10"/>
      <name val="Arial"/>
      <charset val="1"/>
    </font>
    <font>
      <sz val="8"/>
      <name val="Arial"/>
      <family val="2"/>
      <charset val="1"/>
    </font>
    <font>
      <b/>
      <sz val="8"/>
      <name val="Arial"/>
      <charset val="1"/>
    </font>
    <font>
      <b/>
      <sz val="8"/>
      <name val="Arial"/>
      <family val="2"/>
      <charset val="1"/>
    </font>
    <font>
      <b/>
      <sz val="10"/>
      <name val="Arial"/>
      <family val="2"/>
      <charset val="1"/>
    </font>
    <font>
      <sz val="8"/>
      <color rgb="FF000000"/>
      <name val="Arial"/>
      <family val="2"/>
      <charset val="1"/>
    </font>
    <font>
      <b/>
      <sz val="11"/>
      <name val="Arial"/>
      <charset val="1"/>
    </font>
    <font>
      <sz val="10"/>
      <name val="Arial"/>
      <family val="2"/>
      <charset val="1"/>
    </font>
    <font>
      <sz val="10"/>
      <color rgb="FF0000FF"/>
      <name val="Lucida Console"/>
      <family val="3"/>
      <charset val="1"/>
    </font>
    <font>
      <b/>
      <sz val="9"/>
      <name val="Arial"/>
      <charset val="1"/>
    </font>
    <font>
      <sz val="10"/>
      <name val="Arial"/>
      <charset val="1"/>
    </font>
    <font>
      <sz val="9"/>
      <name val="Arial"/>
      <charset val="1"/>
    </font>
    <font>
      <sz val="8"/>
      <name val="Courier New"/>
      <family val="3"/>
      <charset val="1"/>
    </font>
    <font>
      <sz val="10"/>
      <color rgb="FF000000"/>
      <name val="Arial"/>
      <family val="2"/>
      <charset val="1"/>
    </font>
    <font>
      <b/>
      <sz val="12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DDD9C3"/>
      </patternFill>
    </fill>
    <fill>
      <patternFill patternType="solid">
        <fgColor rgb="FFC6D9F0"/>
        <bgColor rgb="FFC6D9F1"/>
      </patternFill>
    </fill>
    <fill>
      <patternFill patternType="solid">
        <fgColor rgb="FFDDD9C3"/>
        <bgColor rgb="FFC6D9F0"/>
      </patternFill>
    </fill>
    <fill>
      <patternFill patternType="solid">
        <fgColor rgb="FFC6D9F1"/>
        <bgColor rgb="FFC6D9F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2" borderId="0" xfId="0" applyFont="1" applyFill="1" applyBorder="1" applyAlignment="1"/>
    <xf numFmtId="0" fontId="1" fillId="2" borderId="0" xfId="0" applyFon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2" fontId="2" fillId="0" borderId="0" xfId="0" applyNumberFormat="1" applyFont="1"/>
    <xf numFmtId="0" fontId="3" fillId="2" borderId="1" xfId="0" applyFont="1" applyFill="1" applyBorder="1"/>
    <xf numFmtId="0" fontId="2" fillId="0" borderId="1" xfId="0" applyFont="1" applyBorder="1" applyAlignment="1">
      <alignment horizontal="right"/>
    </xf>
    <xf numFmtId="2" fontId="2" fillId="0" borderId="2" xfId="0" applyNumberFormat="1" applyFont="1" applyBorder="1"/>
    <xf numFmtId="2" fontId="2" fillId="0" borderId="3" xfId="0" applyNumberFormat="1" applyFont="1" applyBorder="1"/>
    <xf numFmtId="2" fontId="4" fillId="0" borderId="4" xfId="0" applyNumberFormat="1" applyFont="1" applyBorder="1"/>
    <xf numFmtId="0" fontId="2" fillId="0" borderId="5" xfId="0" applyFont="1" applyBorder="1"/>
    <xf numFmtId="2" fontId="2" fillId="0" borderId="6" xfId="0" applyNumberFormat="1" applyFont="1" applyBorder="1" applyAlignment="1"/>
    <xf numFmtId="2" fontId="2" fillId="0" borderId="7" xfId="0" applyNumberFormat="1" applyFont="1" applyBorder="1"/>
    <xf numFmtId="2" fontId="4" fillId="0" borderId="0" xfId="0" applyNumberFormat="1" applyFont="1"/>
    <xf numFmtId="2" fontId="2" fillId="0" borderId="8" xfId="0" applyNumberFormat="1" applyFont="1" applyBorder="1"/>
    <xf numFmtId="2" fontId="2" fillId="0" borderId="9" xfId="0" applyNumberFormat="1" applyFont="1" applyBorder="1"/>
    <xf numFmtId="0" fontId="2" fillId="0" borderId="2" xfId="0" applyFont="1" applyBorder="1" applyAlignment="1"/>
    <xf numFmtId="0" fontId="2" fillId="0" borderId="1" xfId="0" applyFont="1" applyBorder="1" applyAlignment="1"/>
    <xf numFmtId="0" fontId="2" fillId="0" borderId="8" xfId="0" applyFont="1" applyBorder="1"/>
    <xf numFmtId="0" fontId="2" fillId="0" borderId="10" xfId="0" applyFont="1" applyBorder="1" applyAlignment="1"/>
    <xf numFmtId="0" fontId="2" fillId="0" borderId="10" xfId="0" applyFont="1" applyBorder="1"/>
    <xf numFmtId="2" fontId="4" fillId="0" borderId="9" xfId="0" applyNumberFormat="1" applyFont="1" applyBorder="1"/>
    <xf numFmtId="0" fontId="2" fillId="0" borderId="9" xfId="0" applyFont="1" applyBorder="1"/>
    <xf numFmtId="2" fontId="2" fillId="0" borderId="9" xfId="0" applyNumberFormat="1" applyFont="1" applyBorder="1" applyAlignment="1"/>
    <xf numFmtId="0" fontId="4" fillId="0" borderId="10" xfId="0" applyFont="1" applyBorder="1" applyAlignment="1"/>
    <xf numFmtId="2" fontId="4" fillId="0" borderId="0" xfId="0" applyNumberFormat="1" applyFont="1" applyAlignment="1"/>
    <xf numFmtId="0" fontId="5" fillId="0" borderId="5" xfId="0" applyFont="1" applyBorder="1"/>
    <xf numFmtId="2" fontId="2" fillId="0" borderId="6" xfId="0" applyNumberFormat="1" applyFont="1" applyBorder="1"/>
    <xf numFmtId="2" fontId="4" fillId="0" borderId="11" xfId="0" applyNumberFormat="1" applyFont="1" applyBorder="1"/>
    <xf numFmtId="0" fontId="6" fillId="0" borderId="6" xfId="0" applyFont="1" applyBorder="1"/>
    <xf numFmtId="0" fontId="2" fillId="0" borderId="11" xfId="0" applyFont="1" applyBorder="1"/>
    <xf numFmtId="2" fontId="2" fillId="0" borderId="12" xfId="0" applyNumberFormat="1" applyFont="1" applyBorder="1"/>
    <xf numFmtId="2" fontId="7" fillId="0" borderId="7" xfId="0" applyNumberFormat="1" applyFont="1" applyBorder="1"/>
    <xf numFmtId="2" fontId="6" fillId="0" borderId="11" xfId="0" applyNumberFormat="1" applyFont="1" applyBorder="1"/>
    <xf numFmtId="2" fontId="7" fillId="0" borderId="12" xfId="0" applyNumberFormat="1" applyFont="1" applyBorder="1"/>
    <xf numFmtId="0" fontId="3" fillId="0" borderId="0" xfId="0" applyFont="1"/>
    <xf numFmtId="2" fontId="3" fillId="0" borderId="0" xfId="0" applyNumberFormat="1" applyFont="1"/>
    <xf numFmtId="2" fontId="6" fillId="0" borderId="0" xfId="0" applyNumberFormat="1" applyFont="1"/>
    <xf numFmtId="2" fontId="4" fillId="0" borderId="3" xfId="0" applyNumberFormat="1" applyFont="1" applyBorder="1"/>
    <xf numFmtId="2" fontId="2" fillId="0" borderId="4" xfId="0" applyNumberFormat="1" applyFont="1" applyBorder="1"/>
    <xf numFmtId="2" fontId="4" fillId="0" borderId="7" xfId="0" applyNumberFormat="1" applyFont="1" applyBorder="1"/>
    <xf numFmtId="2" fontId="2" fillId="0" borderId="11" xfId="0" applyNumberFormat="1" applyFont="1" applyBorder="1"/>
    <xf numFmtId="0" fontId="4" fillId="0" borderId="9" xfId="0" applyFont="1" applyBorder="1"/>
    <xf numFmtId="0" fontId="4" fillId="0" borderId="9" xfId="0" applyFont="1" applyBorder="1" applyAlignment="1"/>
    <xf numFmtId="0" fontId="8" fillId="0" borderId="10" xfId="0" applyFont="1" applyBorder="1" applyAlignment="1"/>
    <xf numFmtId="0" fontId="8" fillId="0" borderId="9" xfId="0" applyFont="1" applyBorder="1" applyAlignment="1"/>
    <xf numFmtId="0" fontId="0" fillId="0" borderId="9" xfId="0" applyFont="1" applyBorder="1" applyAlignment="1"/>
    <xf numFmtId="0" fontId="2" fillId="0" borderId="6" xfId="0" applyFont="1" applyBorder="1"/>
    <xf numFmtId="2" fontId="5" fillId="0" borderId="6" xfId="0" applyNumberFormat="1" applyFont="1" applyBorder="1"/>
    <xf numFmtId="2" fontId="9" fillId="0" borderId="11" xfId="0" applyNumberFormat="1" applyFont="1" applyBorder="1"/>
    <xf numFmtId="2" fontId="9" fillId="0" borderId="12" xfId="0" applyNumberFormat="1" applyFont="1" applyBorder="1"/>
    <xf numFmtId="0" fontId="10" fillId="0" borderId="0" xfId="0" applyFont="1"/>
    <xf numFmtId="2" fontId="10" fillId="0" borderId="0" xfId="0" applyNumberFormat="1" applyFont="1"/>
    <xf numFmtId="2" fontId="10" fillId="3" borderId="13" xfId="0" applyNumberFormat="1" applyFont="1" applyFill="1" applyBorder="1"/>
    <xf numFmtId="0" fontId="4" fillId="0" borderId="0" xfId="0" applyFont="1"/>
    <xf numFmtId="0" fontId="11" fillId="0" borderId="0" xfId="0" applyFont="1" applyAlignment="1">
      <alignment vertical="center"/>
    </xf>
    <xf numFmtId="0" fontId="6" fillId="2" borderId="0" xfId="0" applyFont="1" applyFill="1" applyBorder="1"/>
    <xf numFmtId="0" fontId="5" fillId="2" borderId="0" xfId="0" applyFont="1" applyFill="1" applyBorder="1"/>
    <xf numFmtId="2" fontId="12" fillId="2" borderId="1" xfId="0" applyNumberFormat="1" applyFont="1" applyFill="1" applyBorder="1"/>
    <xf numFmtId="1" fontId="12" fillId="0" borderId="5" xfId="0" applyNumberFormat="1" applyFont="1" applyBorder="1" applyAlignment="1">
      <alignment horizontal="center"/>
    </xf>
    <xf numFmtId="0" fontId="13" fillId="0" borderId="7" xfId="0" applyFont="1" applyBorder="1"/>
    <xf numFmtId="0" fontId="12" fillId="0" borderId="5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3" fillId="0" borderId="15" xfId="0" applyFont="1" applyBorder="1"/>
    <xf numFmtId="2" fontId="14" fillId="0" borderId="0" xfId="0" applyNumberFormat="1" applyFont="1"/>
    <xf numFmtId="2" fontId="2" fillId="0" borderId="1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right"/>
    </xf>
    <xf numFmtId="0" fontId="2" fillId="0" borderId="3" xfId="0" applyFont="1" applyBorder="1"/>
    <xf numFmtId="2" fontId="2" fillId="0" borderId="10" xfId="0" applyNumberFormat="1" applyFont="1" applyBorder="1" applyAlignment="1">
      <alignment horizontal="left"/>
    </xf>
    <xf numFmtId="2" fontId="2" fillId="0" borderId="8" xfId="0" applyNumberFormat="1" applyFont="1" applyBorder="1" applyAlignment="1">
      <alignment horizontal="right"/>
    </xf>
    <xf numFmtId="2" fontId="2" fillId="0" borderId="9" xfId="0" applyNumberFormat="1" applyFont="1" applyBorder="1" applyAlignment="1">
      <alignment horizontal="right"/>
    </xf>
    <xf numFmtId="2" fontId="2" fillId="0" borderId="9" xfId="0" applyNumberFormat="1" applyFont="1" applyBorder="1" applyAlignment="1">
      <alignment horizontal="left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Alignment="1"/>
    <xf numFmtId="0" fontId="0" fillId="0" borderId="0" xfId="0" applyFont="1" applyAlignment="1"/>
    <xf numFmtId="2" fontId="2" fillId="0" borderId="8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2" fontId="2" fillId="0" borderId="6" xfId="0" applyNumberFormat="1" applyFont="1" applyBorder="1" applyAlignment="1">
      <alignment horizontal="right"/>
    </xf>
    <xf numFmtId="2" fontId="2" fillId="0" borderId="11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left"/>
    </xf>
    <xf numFmtId="2" fontId="2" fillId="0" borderId="7" xfId="0" applyNumberFormat="1" applyFont="1" applyBorder="1" applyAlignment="1">
      <alignment horizontal="right"/>
    </xf>
    <xf numFmtId="2" fontId="12" fillId="0" borderId="14" xfId="0" applyNumberFormat="1" applyFont="1" applyBorder="1"/>
    <xf numFmtId="2" fontId="12" fillId="0" borderId="12" xfId="0" applyNumberFormat="1" applyFont="1" applyBorder="1"/>
    <xf numFmtId="2" fontId="12" fillId="0" borderId="15" xfId="0" applyNumberFormat="1" applyFont="1" applyBorder="1"/>
    <xf numFmtId="2" fontId="12" fillId="0" borderId="12" xfId="0" applyNumberFormat="1" applyFont="1" applyBorder="1" applyAlignment="1">
      <alignment horizontal="right"/>
    </xf>
    <xf numFmtId="2" fontId="12" fillId="0" borderId="15" xfId="0" applyNumberFormat="1" applyFont="1" applyBorder="1" applyAlignment="1">
      <alignment horizontal="right"/>
    </xf>
    <xf numFmtId="2" fontId="12" fillId="0" borderId="6" xfId="0" applyNumberFormat="1" applyFont="1" applyBorder="1"/>
    <xf numFmtId="2" fontId="12" fillId="0" borderId="7" xfId="0" applyNumberFormat="1" applyFont="1" applyBorder="1"/>
    <xf numFmtId="2" fontId="12" fillId="0" borderId="0" xfId="0" applyNumberFormat="1" applyFont="1"/>
    <xf numFmtId="2" fontId="5" fillId="0" borderId="0" xfId="0" applyNumberFormat="1" applyFont="1"/>
    <xf numFmtId="2" fontId="12" fillId="2" borderId="14" xfId="0" applyNumberFormat="1" applyFont="1" applyFill="1" applyBorder="1"/>
    <xf numFmtId="2" fontId="12" fillId="0" borderId="5" xfId="0" applyNumberFormat="1" applyFont="1" applyBorder="1" applyAlignment="1">
      <alignment horizontal="center"/>
    </xf>
    <xf numFmtId="2" fontId="2" fillId="0" borderId="10" xfId="0" applyNumberFormat="1" applyFont="1" applyBorder="1"/>
    <xf numFmtId="0" fontId="2" fillId="0" borderId="2" xfId="0" applyFont="1" applyBorder="1"/>
    <xf numFmtId="2" fontId="2" fillId="0" borderId="5" xfId="0" applyNumberFormat="1" applyFont="1" applyBorder="1"/>
    <xf numFmtId="2" fontId="2" fillId="0" borderId="7" xfId="0" applyNumberFormat="1" applyFont="1" applyBorder="1" applyAlignment="1"/>
    <xf numFmtId="0" fontId="2" fillId="0" borderId="12" xfId="0" applyFont="1" applyBorder="1"/>
    <xf numFmtId="2" fontId="2" fillId="0" borderId="16" xfId="0" applyNumberFormat="1" applyFont="1" applyBorder="1"/>
    <xf numFmtId="2" fontId="12" fillId="0" borderId="16" xfId="0" applyNumberFormat="1" applyFont="1" applyBorder="1"/>
    <xf numFmtId="2" fontId="15" fillId="0" borderId="0" xfId="0" applyNumberFormat="1" applyFont="1" applyAlignment="1">
      <alignment horizontal="right"/>
    </xf>
    <xf numFmtId="2" fontId="2" fillId="4" borderId="13" xfId="0" applyNumberFormat="1" applyFont="1" applyFill="1" applyBorder="1"/>
    <xf numFmtId="2" fontId="2" fillId="3" borderId="13" xfId="0" applyNumberFormat="1" applyFont="1" applyFill="1" applyBorder="1"/>
    <xf numFmtId="0" fontId="13" fillId="0" borderId="0" xfId="0" applyFont="1"/>
    <xf numFmtId="0" fontId="7" fillId="0" borderId="0" xfId="0" applyFont="1" applyAlignment="1">
      <alignment horizontal="right"/>
    </xf>
    <xf numFmtId="0" fontId="16" fillId="0" borderId="0" xfId="0" applyFont="1" applyAlignment="1"/>
    <xf numFmtId="164" fontId="13" fillId="0" borderId="0" xfId="0" applyNumberFormat="1" applyFont="1"/>
    <xf numFmtId="2" fontId="16" fillId="0" borderId="0" xfId="0" applyNumberFormat="1" applyFont="1" applyAlignment="1"/>
    <xf numFmtId="0" fontId="7" fillId="0" borderId="0" xfId="0" applyFont="1"/>
    <xf numFmtId="2" fontId="10" fillId="4" borderId="0" xfId="0" applyNumberFormat="1" applyFont="1" applyFill="1"/>
    <xf numFmtId="0" fontId="7" fillId="0" borderId="0" xfId="0" applyFont="1" applyAlignment="1"/>
    <xf numFmtId="2" fontId="10" fillId="0" borderId="0" xfId="0" applyNumberFormat="1" applyFont="1" applyAlignment="1"/>
    <xf numFmtId="2" fontId="0" fillId="0" borderId="0" xfId="0" applyNumberFormat="1" applyFont="1" applyAlignment="1"/>
    <xf numFmtId="2" fontId="10" fillId="5" borderId="0" xfId="0" applyNumberFormat="1" applyFont="1" applyFill="1"/>
    <xf numFmtId="0" fontId="17" fillId="2" borderId="0" xfId="0" applyFont="1" applyFill="1" applyBorder="1"/>
    <xf numFmtId="1" fontId="13" fillId="0" borderId="0" xfId="0" applyNumberFormat="1" applyFont="1"/>
    <xf numFmtId="0" fontId="13" fillId="0" borderId="11" xfId="0" applyFont="1" applyBorder="1"/>
    <xf numFmtId="1" fontId="13" fillId="0" borderId="14" xfId="0" applyNumberFormat="1" applyFont="1" applyBorder="1"/>
    <xf numFmtId="1" fontId="13" fillId="0" borderId="14" xfId="0" applyNumberFormat="1" applyFont="1" applyBorder="1" applyAlignment="1">
      <alignment horizontal="right"/>
    </xf>
    <xf numFmtId="1" fontId="13" fillId="0" borderId="12" xfId="0" applyNumberFormat="1" applyFont="1" applyBorder="1" applyAlignment="1"/>
    <xf numFmtId="1" fontId="13" fillId="0" borderId="14" xfId="0" applyNumberFormat="1" applyFont="1" applyBorder="1" applyAlignment="1"/>
    <xf numFmtId="0" fontId="13" fillId="0" borderId="1" xfId="0" applyFont="1" applyBorder="1"/>
    <xf numFmtId="0" fontId="13" fillId="0" borderId="10" xfId="0" applyFont="1" applyBorder="1"/>
    <xf numFmtId="0" fontId="13" fillId="0" borderId="8" xfId="0" applyFont="1" applyBorder="1" applyAlignment="1"/>
    <xf numFmtId="0" fontId="13" fillId="0" borderId="10" xfId="0" applyFont="1" applyBorder="1" applyAlignment="1"/>
    <xf numFmtId="0" fontId="13" fillId="0" borderId="0" xfId="0" applyFont="1" applyBorder="1" applyAlignment="1"/>
    <xf numFmtId="0" fontId="13" fillId="0" borderId="8" xfId="0" applyFont="1" applyBorder="1"/>
    <xf numFmtId="0" fontId="13" fillId="0" borderId="5" xfId="0" applyFont="1" applyBorder="1"/>
    <xf numFmtId="0" fontId="13" fillId="0" borderId="6" xfId="0" applyFont="1" applyBorder="1"/>
    <xf numFmtId="0" fontId="13" fillId="0" borderId="5" xfId="0" applyFont="1" applyBorder="1" applyAlignment="1"/>
    <xf numFmtId="0" fontId="13" fillId="0" borderId="14" xfId="0" applyFont="1" applyBorder="1"/>
    <xf numFmtId="0" fontId="13" fillId="0" borderId="12" xfId="0" applyFont="1" applyBorder="1"/>
    <xf numFmtId="0" fontId="0" fillId="0" borderId="11" xfId="0" applyBorder="1"/>
    <xf numFmtId="0" fontId="13" fillId="0" borderId="14" xfId="0" applyFont="1" applyBorder="1" applyAlignment="1"/>
    <xf numFmtId="0" fontId="12" fillId="0" borderId="14" xfId="0" applyFont="1" applyBorder="1" applyAlignment="1">
      <alignment horizontal="center"/>
    </xf>
    <xf numFmtId="0" fontId="12" fillId="0" borderId="5" xfId="0" applyFont="1" applyBorder="1" applyAlignment="1">
      <alignment horizontal="center"/>
    </xf>
  </cellXfs>
  <cellStyles count="1">
    <cellStyle name="Normal" xfId="0" builtinId="0"/>
  </cellStyles>
  <dxfs count="2">
    <dxf>
      <font>
        <b/>
      </font>
      <fill>
        <patternFill>
          <bgColor rgb="FFCCFFFF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</font>
      <fill>
        <patternFill>
          <bgColor rgb="FFCCFFFF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C6D9F0"/>
      <rgbColor rgb="FFFF99CC"/>
      <rgbColor rgb="FFCC99FF"/>
      <rgbColor rgb="FFDDD9C3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xMode val="edge"/>
          <c:yMode val="edge"/>
          <c:x val="8.3460231931591897E-2"/>
          <c:y val="7.2842773954473305E-2"/>
          <c:w val="0.87712311116317199"/>
          <c:h val="0.76167284277395497"/>
        </c:manualLayout>
      </c:layout>
      <c:areaChart>
        <c:grouping val="stacked"/>
        <c:varyColors val="1"/>
        <c:ser>
          <c:idx val="0"/>
          <c:order val="0"/>
          <c:tx>
            <c:strRef>
              <c:f>'Leden ANed'!$A$6</c:f>
              <c:strCache>
                <c:ptCount val="1"/>
                <c:pt idx="0">
                  <c:v>Regular</c:v>
                </c:pt>
              </c:strCache>
            </c:strRef>
          </c:tx>
          <c:spPr>
            <a:solidFill>
              <a:srgbClr val="FFFF00">
                <a:alpha val="80000"/>
              </a:srgbClr>
            </a:solidFill>
            <a:ln w="12600">
              <a:solidFill>
                <a:srgbClr val="FFFF00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'Leden ANed'!$B$5:$AD$5</c:f>
              <c:numCache>
                <c:formatCode>0</c:formatCode>
                <c:ptCount val="2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</c:numCache>
            </c:numRef>
          </c:cat>
          <c:val>
            <c:numRef>
              <c:f>'Leden ANed'!$B$6:$AD$6</c:f>
              <c:numCache>
                <c:formatCode>General</c:formatCode>
                <c:ptCount val="29"/>
                <c:pt idx="0">
                  <c:v>101</c:v>
                </c:pt>
                <c:pt idx="1">
                  <c:v>109</c:v>
                </c:pt>
                <c:pt idx="2">
                  <c:v>122</c:v>
                </c:pt>
                <c:pt idx="3">
                  <c:v>124</c:v>
                </c:pt>
                <c:pt idx="4">
                  <c:v>130</c:v>
                </c:pt>
                <c:pt idx="5">
                  <c:v>130</c:v>
                </c:pt>
                <c:pt idx="6">
                  <c:v>126</c:v>
                </c:pt>
                <c:pt idx="7">
                  <c:v>127</c:v>
                </c:pt>
                <c:pt idx="8">
                  <c:v>117</c:v>
                </c:pt>
                <c:pt idx="9">
                  <c:v>112</c:v>
                </c:pt>
                <c:pt idx="10">
                  <c:v>109</c:v>
                </c:pt>
                <c:pt idx="11">
                  <c:v>107</c:v>
                </c:pt>
                <c:pt idx="12">
                  <c:v>101</c:v>
                </c:pt>
                <c:pt idx="13">
                  <c:v>102</c:v>
                </c:pt>
                <c:pt idx="14">
                  <c:v>99</c:v>
                </c:pt>
                <c:pt idx="15">
                  <c:v>95</c:v>
                </c:pt>
                <c:pt idx="16">
                  <c:v>92</c:v>
                </c:pt>
                <c:pt idx="17">
                  <c:v>87</c:v>
                </c:pt>
                <c:pt idx="18">
                  <c:v>88</c:v>
                </c:pt>
                <c:pt idx="19">
                  <c:v>98</c:v>
                </c:pt>
                <c:pt idx="20">
                  <c:v>101</c:v>
                </c:pt>
                <c:pt idx="21">
                  <c:v>99</c:v>
                </c:pt>
                <c:pt idx="22">
                  <c:v>91</c:v>
                </c:pt>
                <c:pt idx="23">
                  <c:v>90</c:v>
                </c:pt>
                <c:pt idx="24">
                  <c:v>90</c:v>
                </c:pt>
                <c:pt idx="25">
                  <c:v>84</c:v>
                </c:pt>
                <c:pt idx="26">
                  <c:v>90</c:v>
                </c:pt>
                <c:pt idx="27">
                  <c:v>91</c:v>
                </c:pt>
                <c:pt idx="28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87-472F-AA87-B7A591AC5AE3}"/>
            </c:ext>
          </c:extLst>
        </c:ser>
        <c:ser>
          <c:idx val="1"/>
          <c:order val="1"/>
          <c:tx>
            <c:strRef>
              <c:f>'Leden ANed'!$A$7</c:f>
              <c:strCache>
                <c:ptCount val="1"/>
                <c:pt idx="0">
                  <c:v>Senior Retiree</c:v>
                </c:pt>
              </c:strCache>
            </c:strRef>
          </c:tx>
          <c:spPr>
            <a:solidFill>
              <a:srgbClr val="FF0000">
                <a:alpha val="80000"/>
              </a:srgbClr>
            </a:solidFill>
            <a:ln w="12600">
              <a:solidFill>
                <a:srgbClr val="FF0000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'Leden ANed'!$B$5:$AD$5</c:f>
              <c:numCache>
                <c:formatCode>0</c:formatCode>
                <c:ptCount val="2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</c:numCache>
            </c:numRef>
          </c:cat>
          <c:val>
            <c:numRef>
              <c:f>'Leden ANed'!$B$7:$AD$7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5</c:v>
                </c:pt>
                <c:pt idx="2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87-472F-AA87-B7A591AC5AE3}"/>
            </c:ext>
          </c:extLst>
        </c:ser>
        <c:ser>
          <c:idx val="2"/>
          <c:order val="2"/>
          <c:tx>
            <c:strRef>
              <c:f>'Leden ANed'!$A$8</c:f>
              <c:strCache>
                <c:ptCount val="1"/>
                <c:pt idx="0">
                  <c:v>Student</c:v>
                </c:pt>
              </c:strCache>
            </c:strRef>
          </c:tx>
          <c:spPr>
            <a:solidFill>
              <a:srgbClr val="008000">
                <a:alpha val="80000"/>
              </a:srgbClr>
            </a:solidFill>
            <a:ln w="12600">
              <a:solidFill>
                <a:srgbClr val="008000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'Leden ANed'!$B$5:$AD$5</c:f>
              <c:numCache>
                <c:formatCode>0</c:formatCode>
                <c:ptCount val="2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</c:numCache>
            </c:numRef>
          </c:cat>
          <c:val>
            <c:numRef>
              <c:f>'Leden ANed'!$B$8:$AD$8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5</c:v>
                </c:pt>
                <c:pt idx="19">
                  <c:v>7</c:v>
                </c:pt>
                <c:pt idx="20">
                  <c:v>10</c:v>
                </c:pt>
                <c:pt idx="21">
                  <c:v>11</c:v>
                </c:pt>
                <c:pt idx="22">
                  <c:v>13</c:v>
                </c:pt>
                <c:pt idx="23">
                  <c:v>12</c:v>
                </c:pt>
                <c:pt idx="24">
                  <c:v>20</c:v>
                </c:pt>
                <c:pt idx="25">
                  <c:v>22</c:v>
                </c:pt>
                <c:pt idx="26">
                  <c:v>22</c:v>
                </c:pt>
                <c:pt idx="27">
                  <c:v>31</c:v>
                </c:pt>
                <c:pt idx="28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87-472F-AA87-B7A591AC5AE3}"/>
            </c:ext>
          </c:extLst>
        </c:ser>
        <c:ser>
          <c:idx val="3"/>
          <c:order val="3"/>
          <c:tx>
            <c:strRef>
              <c:f>'Leden ANed'!$A$9</c:f>
              <c:strCache>
                <c:ptCount val="1"/>
                <c:pt idx="0">
                  <c:v>Honorary member</c:v>
                </c:pt>
              </c:strCache>
            </c:strRef>
          </c:tx>
          <c:spPr>
            <a:solidFill>
              <a:srgbClr val="000080">
                <a:alpha val="80000"/>
              </a:srgbClr>
            </a:solidFill>
            <a:ln w="12600">
              <a:solidFill>
                <a:srgbClr val="000080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'Leden ANed'!$B$5:$AD$5</c:f>
              <c:numCache>
                <c:formatCode>0</c:formatCode>
                <c:ptCount val="2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</c:numCache>
            </c:numRef>
          </c:cat>
          <c:val>
            <c:numRef>
              <c:f>'Leden ANed'!$B$9:$AD$9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87-472F-AA87-B7A591AC5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70572"/>
        <c:axId val="44901283"/>
      </c:areaChart>
      <c:catAx>
        <c:axId val="29070572"/>
        <c:scaling>
          <c:orientation val="minMax"/>
        </c:scaling>
        <c:delete val="0"/>
        <c:axPos val="b"/>
        <c:numFmt formatCode="0" sourceLinked="1"/>
        <c:majorTickMark val="cross"/>
        <c:minorTickMark val="cross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800" b="0" strike="noStrike" spc="-1">
                <a:solidFill>
                  <a:srgbClr val="000000"/>
                </a:solidFill>
                <a:latin typeface="Calibri"/>
              </a:defRPr>
            </a:pPr>
            <a:endParaRPr lang="nl-NL"/>
          </a:p>
        </c:txPr>
        <c:crossAx val="44901283"/>
        <c:crosses val="autoZero"/>
        <c:auto val="1"/>
        <c:lblAlgn val="ctr"/>
        <c:lblOffset val="100"/>
        <c:noMultiLvlLbl val="1"/>
      </c:catAx>
      <c:valAx>
        <c:axId val="44901283"/>
        <c:scaling>
          <c:orientation val="minMax"/>
        </c:scaling>
        <c:delete val="0"/>
        <c:axPos val="l"/>
        <c:majorGridlines>
          <c:spPr>
            <a:ln w="9360">
              <a:solidFill>
                <a:srgbClr val="000000"/>
              </a:solidFill>
              <a:round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47520">
            <a:noFill/>
          </a:ln>
        </c:spPr>
        <c:txPr>
          <a:bodyPr/>
          <a:lstStyle/>
          <a:p>
            <a:pPr>
              <a:defRPr sz="800" b="0" strike="noStrike" spc="-1">
                <a:solidFill>
                  <a:srgbClr val="000000"/>
                </a:solidFill>
                <a:latin typeface="Calibri"/>
              </a:defRPr>
            </a:pPr>
            <a:endParaRPr lang="nl-NL"/>
          </a:p>
        </c:txPr>
        <c:crossAx val="29070572"/>
        <c:crosses val="autoZero"/>
        <c:crossBetween val="midCat"/>
      </c:valAx>
      <c:spPr>
        <a:solidFill>
          <a:srgbClr val="C0C0C0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217500279678155"/>
          <c:y val="0.76392274495099899"/>
          <c:w val="0.58140682414698197"/>
          <c:h val="0.23405897792187699"/>
        </c:manualLayout>
      </c:layout>
      <c:overlay val="1"/>
      <c:spPr>
        <a:noFill/>
        <a:ln>
          <a:noFill/>
        </a:ln>
      </c:spPr>
      <c:txPr>
        <a:bodyPr/>
        <a:lstStyle/>
        <a:p>
          <a:pPr>
            <a:defRPr sz="800" b="0" strike="noStrike" spc="-1">
              <a:solidFill>
                <a:srgbClr val="000000"/>
              </a:solidFill>
              <a:latin typeface="Calibri"/>
            </a:defRPr>
          </a:pPr>
          <a:endParaRPr lang="nl-NL"/>
        </a:p>
      </c:txPr>
    </c:legend>
    <c:plotVisOnly val="1"/>
    <c:dispBlanksAs val="zero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460305</xdr:colOff>
      <xdr:row>15</xdr:row>
      <xdr:rowOff>7680</xdr:rowOff>
    </xdr:from>
    <xdr:to>
      <xdr:col>28</xdr:col>
      <xdr:colOff>421485</xdr:colOff>
      <xdr:row>36</xdr:row>
      <xdr:rowOff>7320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zoomScale="130" zoomScaleNormal="130" workbookViewId="0">
      <selection activeCell="B31" sqref="B31"/>
    </sheetView>
  </sheetViews>
  <sheetFormatPr defaultRowHeight="12.75" x14ac:dyDescent="0.2"/>
  <cols>
    <col min="1" max="1" width="9.42578125" customWidth="1"/>
    <col min="2" max="2" width="24" customWidth="1"/>
    <col min="3" max="3" width="8.5703125" customWidth="1"/>
    <col min="4" max="4" width="10.140625" customWidth="1"/>
    <col min="5" max="5" width="7.85546875" customWidth="1"/>
    <col min="6" max="6" width="7" customWidth="1"/>
    <col min="7" max="7" width="8.5703125" customWidth="1"/>
    <col min="8" max="8" width="9.5703125" customWidth="1"/>
    <col min="9" max="9" width="8.5703125" customWidth="1"/>
    <col min="10" max="18" width="9.140625" customWidth="1"/>
    <col min="19" max="19" width="9.7109375" customWidth="1"/>
    <col min="20" max="26" width="9.140625" customWidth="1"/>
    <col min="27" max="1025" width="14.42578125" customWidth="1"/>
  </cols>
  <sheetData>
    <row r="1" spans="1:26" ht="15.75" customHeight="1" x14ac:dyDescent="0.25">
      <c r="A1" s="1" t="s">
        <v>49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4"/>
      <c r="T1" s="3"/>
      <c r="U1" s="3"/>
      <c r="V1" s="3"/>
      <c r="W1" s="3"/>
      <c r="X1" s="3"/>
      <c r="Y1" s="3"/>
      <c r="Z1" s="3"/>
    </row>
    <row r="2" spans="1:26" ht="11.25" customHeight="1" x14ac:dyDescent="0.2">
      <c r="A2" s="3"/>
      <c r="B2" s="3"/>
      <c r="C2" s="5"/>
      <c r="D2" s="5"/>
      <c r="E2" s="5"/>
      <c r="F2" s="5"/>
      <c r="G2" s="5"/>
      <c r="H2" s="5"/>
      <c r="I2" s="3"/>
      <c r="J2" s="3"/>
      <c r="K2" s="3"/>
      <c r="L2" s="3"/>
      <c r="M2" s="3"/>
      <c r="N2" s="3"/>
      <c r="O2" s="3"/>
      <c r="P2" s="3"/>
      <c r="Q2" s="3"/>
      <c r="R2" s="3"/>
      <c r="S2" s="4"/>
      <c r="T2" s="3"/>
      <c r="U2" s="3"/>
      <c r="V2" s="3"/>
      <c r="W2" s="3"/>
      <c r="X2" s="3"/>
      <c r="Y2" s="3"/>
      <c r="Z2" s="3"/>
    </row>
    <row r="3" spans="1:26" ht="12.75" customHeight="1" x14ac:dyDescent="0.2">
      <c r="A3" s="6" t="s">
        <v>0</v>
      </c>
      <c r="B3" s="7"/>
      <c r="C3" s="8"/>
      <c r="D3" s="9"/>
      <c r="E3" s="10" t="s">
        <v>1</v>
      </c>
      <c r="F3" s="10" t="s">
        <v>2</v>
      </c>
      <c r="G3" s="8"/>
      <c r="H3" s="9"/>
      <c r="I3" s="3"/>
      <c r="J3" s="3"/>
      <c r="K3" s="3"/>
      <c r="L3" s="3"/>
      <c r="M3" s="3"/>
      <c r="N3" s="3"/>
      <c r="O3" s="3"/>
      <c r="P3" s="3"/>
      <c r="Q3" s="3"/>
      <c r="R3" s="3"/>
      <c r="S3" s="4"/>
      <c r="T3" s="3"/>
      <c r="U3" s="3"/>
      <c r="V3" s="3"/>
      <c r="W3" s="3"/>
      <c r="X3" s="3"/>
      <c r="Y3" s="3"/>
      <c r="Z3" s="3"/>
    </row>
    <row r="4" spans="1:26" ht="11.25" customHeight="1" x14ac:dyDescent="0.2">
      <c r="A4" s="11" t="s">
        <v>3</v>
      </c>
      <c r="B4" s="11" t="s">
        <v>4</v>
      </c>
      <c r="C4" s="12" t="s">
        <v>52</v>
      </c>
      <c r="D4" s="13"/>
      <c r="E4" s="14" t="s">
        <v>5</v>
      </c>
      <c r="F4" s="14" t="s">
        <v>5</v>
      </c>
      <c r="G4" s="15" t="s">
        <v>6</v>
      </c>
      <c r="H4" s="16"/>
      <c r="I4" s="3"/>
      <c r="J4" s="3"/>
      <c r="K4" s="3"/>
      <c r="L4" s="3"/>
      <c r="M4" s="3"/>
      <c r="N4" s="3"/>
      <c r="O4" s="3"/>
      <c r="P4" s="3"/>
      <c r="Q4" s="3"/>
      <c r="R4" s="3"/>
      <c r="S4" s="4"/>
      <c r="T4" s="3"/>
      <c r="U4" s="3"/>
      <c r="V4" s="3"/>
      <c r="W4" s="3"/>
      <c r="X4" s="3"/>
      <c r="Y4" s="3"/>
      <c r="Z4" s="3"/>
    </row>
    <row r="5" spans="1:26" ht="11.25" customHeight="1" x14ac:dyDescent="0.2">
      <c r="A5" s="17" t="s">
        <v>50</v>
      </c>
      <c r="B5" s="18" t="s">
        <v>53</v>
      </c>
      <c r="C5" s="8"/>
      <c r="D5" s="9">
        <f>SUM(C6:C9)</f>
        <v>4820</v>
      </c>
      <c r="E5" s="10"/>
      <c r="F5" s="10"/>
      <c r="G5" s="8"/>
      <c r="H5" s="9">
        <f>SUM(G6:G9)</f>
        <v>4820</v>
      </c>
      <c r="I5" s="3"/>
      <c r="J5" s="3"/>
      <c r="K5" s="3"/>
      <c r="L5" s="3"/>
      <c r="M5" s="3"/>
      <c r="N5" s="3"/>
      <c r="O5" s="3"/>
      <c r="P5" s="3"/>
      <c r="Q5" s="3"/>
      <c r="R5" s="3"/>
      <c r="S5" s="4"/>
      <c r="T5" s="3"/>
      <c r="U5" s="3"/>
      <c r="V5" s="3"/>
      <c r="W5" s="3"/>
      <c r="X5" s="3"/>
      <c r="Y5" s="3"/>
      <c r="Z5" s="3"/>
    </row>
    <row r="6" spans="1:26" ht="11.25" customHeight="1" x14ac:dyDescent="0.2">
      <c r="A6" s="19"/>
      <c r="B6" s="20" t="s">
        <v>63</v>
      </c>
      <c r="C6" s="15">
        <f>85*55</f>
        <v>4675</v>
      </c>
      <c r="D6" s="16"/>
      <c r="E6" s="14"/>
      <c r="F6" s="14"/>
      <c r="G6" s="15">
        <f>SUM(C6:F6)</f>
        <v>4675</v>
      </c>
      <c r="H6" s="16"/>
      <c r="I6" s="3"/>
      <c r="J6" s="3"/>
      <c r="K6" s="3"/>
      <c r="L6" s="3"/>
      <c r="M6" s="3"/>
      <c r="N6" s="3"/>
      <c r="O6" s="3"/>
      <c r="P6" s="3"/>
      <c r="Q6" s="3"/>
      <c r="R6" s="3"/>
      <c r="S6" s="4"/>
      <c r="T6" s="3"/>
      <c r="U6" s="3"/>
      <c r="V6" s="3"/>
      <c r="W6" s="3"/>
      <c r="X6" s="3"/>
      <c r="Y6" s="3"/>
      <c r="Z6" s="3"/>
    </row>
    <row r="7" spans="1:26" ht="11.25" customHeight="1" x14ac:dyDescent="0.2">
      <c r="A7" s="19"/>
      <c r="B7" s="21" t="s">
        <v>7</v>
      </c>
      <c r="C7" s="15">
        <f>5*27</f>
        <v>135</v>
      </c>
      <c r="D7" s="16"/>
      <c r="E7" s="14"/>
      <c r="F7" s="14"/>
      <c r="G7" s="15">
        <f>SUM(C7:F7)</f>
        <v>135</v>
      </c>
      <c r="H7" s="16"/>
      <c r="I7" s="3"/>
      <c r="J7" s="3"/>
      <c r="K7" s="3"/>
      <c r="L7" s="3"/>
      <c r="M7" s="3"/>
      <c r="N7" s="3"/>
      <c r="O7" s="3"/>
      <c r="P7" s="3"/>
      <c r="Q7" s="3"/>
      <c r="R7" s="3"/>
      <c r="S7" s="4"/>
      <c r="T7" s="3"/>
      <c r="U7" s="3"/>
      <c r="V7" s="3"/>
      <c r="W7" s="3"/>
      <c r="X7" s="3"/>
      <c r="Y7" s="3"/>
      <c r="Z7" s="3"/>
    </row>
    <row r="8" spans="1:26" ht="11.25" customHeight="1" x14ac:dyDescent="0.2">
      <c r="A8" s="19"/>
      <c r="B8" s="20" t="s">
        <v>8</v>
      </c>
      <c r="C8" s="15">
        <v>0</v>
      </c>
      <c r="D8" s="16"/>
      <c r="E8" s="14"/>
      <c r="F8" s="14"/>
      <c r="G8" s="15">
        <f>SUM(C8:F8)</f>
        <v>0</v>
      </c>
      <c r="H8" s="16"/>
      <c r="I8" s="3"/>
      <c r="J8" s="3"/>
      <c r="K8" s="3"/>
      <c r="L8" s="3"/>
      <c r="M8" s="3"/>
      <c r="N8" s="3"/>
      <c r="O8" s="3"/>
      <c r="P8" s="3"/>
      <c r="Q8" s="3"/>
      <c r="R8" s="3"/>
      <c r="S8" s="4"/>
      <c r="T8" s="3"/>
      <c r="U8" s="3"/>
      <c r="V8" s="3"/>
      <c r="W8" s="3"/>
      <c r="X8" s="3"/>
      <c r="Y8" s="3"/>
      <c r="Z8" s="3"/>
    </row>
    <row r="9" spans="1:26" ht="11.25" customHeight="1" x14ac:dyDescent="0.2">
      <c r="A9" s="19"/>
      <c r="B9" s="21" t="s">
        <v>67</v>
      </c>
      <c r="C9" s="5">
        <f>1*10</f>
        <v>10</v>
      </c>
      <c r="D9" s="16"/>
      <c r="E9" s="14"/>
      <c r="F9" s="22"/>
      <c r="G9" s="5">
        <f>SUM(C9:F9)</f>
        <v>10</v>
      </c>
      <c r="H9" s="16"/>
      <c r="I9" s="3"/>
      <c r="J9" s="3"/>
      <c r="K9" s="3"/>
      <c r="L9" s="3"/>
      <c r="M9" s="3"/>
      <c r="N9" s="3"/>
      <c r="O9" s="3"/>
      <c r="P9" s="3"/>
      <c r="Q9" s="3"/>
      <c r="R9" s="3"/>
      <c r="S9" s="4"/>
      <c r="T9" s="3"/>
      <c r="U9" s="3"/>
      <c r="V9" s="3"/>
      <c r="W9" s="3"/>
      <c r="X9" s="3"/>
      <c r="Y9" s="3"/>
      <c r="Z9" s="3"/>
    </row>
    <row r="10" spans="1:26" ht="11.25" customHeight="1" x14ac:dyDescent="0.2">
      <c r="A10" s="21"/>
      <c r="B10" s="23"/>
      <c r="C10" s="5"/>
      <c r="D10" s="16"/>
      <c r="E10" s="14"/>
      <c r="F10" s="22"/>
      <c r="G10" s="3"/>
      <c r="H10" s="16"/>
      <c r="I10" s="3"/>
      <c r="J10" s="3"/>
      <c r="K10" s="3"/>
      <c r="L10" s="3"/>
      <c r="M10" s="3"/>
      <c r="N10" s="3"/>
      <c r="O10" s="3"/>
      <c r="P10" s="3"/>
      <c r="Q10" s="3"/>
      <c r="R10" s="3"/>
      <c r="S10" s="4"/>
      <c r="T10" s="3"/>
      <c r="U10" s="3"/>
      <c r="V10" s="3"/>
      <c r="W10" s="3"/>
      <c r="X10" s="3"/>
      <c r="Y10" s="3"/>
      <c r="Z10" s="3"/>
    </row>
    <row r="11" spans="1:26" ht="11.25" customHeight="1" x14ac:dyDescent="0.2">
      <c r="A11" s="21"/>
      <c r="B11" s="23"/>
      <c r="C11" s="3"/>
      <c r="D11" s="16"/>
      <c r="E11" s="14"/>
      <c r="F11" s="14"/>
      <c r="G11" s="15"/>
      <c r="H11" s="16"/>
      <c r="I11" s="3"/>
      <c r="J11" s="3"/>
      <c r="K11" s="3"/>
      <c r="L11" s="3"/>
      <c r="M11" s="3"/>
      <c r="N11" s="3"/>
      <c r="O11" s="3"/>
      <c r="P11" s="3"/>
      <c r="Q11" s="3"/>
      <c r="R11" s="3"/>
      <c r="S11" s="4"/>
      <c r="T11" s="3"/>
      <c r="U11" s="3"/>
      <c r="V11" s="3"/>
      <c r="W11" s="3"/>
      <c r="X11" s="3"/>
      <c r="Y11" s="3"/>
      <c r="Z11" s="3"/>
    </row>
    <row r="12" spans="1:26" ht="11.25" customHeight="1" x14ac:dyDescent="0.2">
      <c r="A12" s="21"/>
      <c r="B12" s="21" t="s">
        <v>9</v>
      </c>
      <c r="C12" s="5"/>
      <c r="D12" s="24">
        <v>6.37</v>
      </c>
      <c r="E12" s="14"/>
      <c r="F12" s="22"/>
      <c r="G12" s="5"/>
      <c r="H12" s="16">
        <f t="shared" ref="H12:H18" si="0">D12</f>
        <v>6.37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4"/>
      <c r="T12" s="3"/>
      <c r="U12" s="3"/>
      <c r="V12" s="3"/>
      <c r="W12" s="3"/>
      <c r="X12" s="3"/>
      <c r="Y12" s="3"/>
      <c r="Z12" s="3"/>
    </row>
    <row r="13" spans="1:26" ht="11.25" customHeight="1" x14ac:dyDescent="0.2">
      <c r="A13" s="23"/>
      <c r="B13" s="21" t="s">
        <v>10</v>
      </c>
      <c r="C13" s="5"/>
      <c r="D13" s="24">
        <v>240</v>
      </c>
      <c r="E13" s="14"/>
      <c r="F13" s="22"/>
      <c r="G13" s="5"/>
      <c r="H13" s="16">
        <f t="shared" si="0"/>
        <v>240</v>
      </c>
      <c r="I13" s="3"/>
      <c r="J13" s="3"/>
      <c r="K13" s="3"/>
      <c r="M13" s="3"/>
      <c r="N13" s="3"/>
      <c r="O13" s="3"/>
      <c r="P13" s="3"/>
      <c r="Q13" s="3"/>
      <c r="R13" s="3"/>
      <c r="S13" s="4"/>
      <c r="T13" s="3"/>
      <c r="U13" s="3"/>
      <c r="V13" s="3"/>
      <c r="W13" s="3"/>
      <c r="X13" s="3"/>
      <c r="Y13" s="3"/>
      <c r="Z13" s="3"/>
    </row>
    <row r="14" spans="1:26" ht="11.25" customHeight="1" x14ac:dyDescent="0.2">
      <c r="A14" s="21"/>
      <c r="B14" s="20" t="s">
        <v>11</v>
      </c>
      <c r="C14" s="3"/>
      <c r="D14" s="24">
        <v>0</v>
      </c>
      <c r="E14" s="14"/>
      <c r="F14" s="22"/>
      <c r="G14" s="5"/>
      <c r="H14" s="16">
        <f t="shared" si="0"/>
        <v>0</v>
      </c>
      <c r="I14" s="3"/>
      <c r="J14" s="3"/>
      <c r="K14" s="3"/>
      <c r="M14" s="3"/>
      <c r="N14" s="3"/>
      <c r="O14" s="3"/>
      <c r="P14" s="3"/>
      <c r="Q14" s="3"/>
      <c r="R14" s="3"/>
      <c r="S14" s="4"/>
      <c r="T14" s="3"/>
      <c r="U14" s="3"/>
      <c r="V14" s="3"/>
      <c r="W14" s="3"/>
      <c r="X14" s="3"/>
      <c r="Y14" s="3"/>
      <c r="Z14" s="3"/>
    </row>
    <row r="15" spans="1:26" ht="11.25" customHeight="1" x14ac:dyDescent="0.2">
      <c r="A15" s="21"/>
      <c r="B15" s="21" t="s">
        <v>12</v>
      </c>
      <c r="C15" s="5"/>
      <c r="D15" s="16">
        <v>0</v>
      </c>
      <c r="E15" s="14"/>
      <c r="F15" s="22"/>
      <c r="G15" s="5"/>
      <c r="H15" s="16">
        <v>0</v>
      </c>
      <c r="I15" s="3"/>
      <c r="J15" s="3"/>
      <c r="K15" s="3"/>
      <c r="M15" s="3"/>
      <c r="N15" s="3"/>
      <c r="O15" s="3"/>
      <c r="P15" s="3"/>
      <c r="Q15" s="3"/>
      <c r="R15" s="3"/>
      <c r="S15" s="4"/>
      <c r="T15" s="3"/>
      <c r="U15" s="3"/>
      <c r="V15" s="3"/>
      <c r="W15" s="3"/>
      <c r="X15" s="3"/>
      <c r="Y15" s="3"/>
      <c r="Z15" s="3"/>
    </row>
    <row r="16" spans="1:26" ht="11.25" customHeight="1" x14ac:dyDescent="0.2">
      <c r="A16" s="23"/>
      <c r="B16" s="25"/>
      <c r="C16" s="5"/>
      <c r="D16" s="24"/>
      <c r="E16" s="26"/>
      <c r="F16" s="22"/>
      <c r="G16" s="5"/>
      <c r="H16" s="16">
        <f t="shared" si="0"/>
        <v>0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4"/>
      <c r="T16" s="3"/>
      <c r="U16" s="3"/>
      <c r="V16" s="3"/>
      <c r="W16" s="3"/>
      <c r="X16" s="3"/>
      <c r="Y16" s="3"/>
      <c r="Z16" s="3"/>
    </row>
    <row r="17" spans="1:26" ht="11.25" customHeight="1" x14ac:dyDescent="0.2">
      <c r="A17" s="23"/>
      <c r="B17" s="21"/>
      <c r="C17" s="5"/>
      <c r="D17" s="16"/>
      <c r="E17" s="14"/>
      <c r="F17" s="22"/>
      <c r="G17" s="5"/>
      <c r="H17" s="16">
        <f t="shared" si="0"/>
        <v>0</v>
      </c>
      <c r="I17" s="3"/>
      <c r="J17" s="3"/>
      <c r="K17" s="3"/>
      <c r="L17" s="3"/>
      <c r="M17" s="3"/>
      <c r="N17" s="3"/>
      <c r="O17" s="3"/>
      <c r="P17" s="5"/>
      <c r="Q17" s="3"/>
      <c r="R17" s="3"/>
      <c r="S17" s="4"/>
      <c r="T17" s="3"/>
      <c r="U17" s="3"/>
      <c r="V17" s="3"/>
      <c r="W17" s="3"/>
      <c r="X17" s="3"/>
      <c r="Y17" s="3"/>
      <c r="Z17" s="3"/>
    </row>
    <row r="18" spans="1:26" ht="11.25" customHeight="1" x14ac:dyDescent="0.2">
      <c r="A18" s="27"/>
      <c r="B18" s="11" t="s">
        <v>64</v>
      </c>
      <c r="C18" s="28"/>
      <c r="D18" s="13">
        <v>1000</v>
      </c>
      <c r="E18" s="29"/>
      <c r="F18" s="29"/>
      <c r="G18" s="28"/>
      <c r="H18" s="13">
        <f t="shared" si="0"/>
        <v>1000</v>
      </c>
      <c r="I18" s="3"/>
      <c r="J18" s="3"/>
      <c r="K18" s="3"/>
      <c r="L18" s="3"/>
      <c r="M18" s="3"/>
      <c r="N18" s="3"/>
      <c r="O18" s="3"/>
      <c r="P18" s="5"/>
      <c r="Q18" s="3"/>
      <c r="R18" s="3"/>
      <c r="S18" s="4"/>
      <c r="T18" s="3"/>
      <c r="U18" s="3"/>
      <c r="V18" s="3"/>
      <c r="W18" s="3"/>
      <c r="X18" s="3"/>
      <c r="Y18" s="3"/>
      <c r="Z18" s="3"/>
    </row>
    <row r="19" spans="1:26" ht="11.25" customHeight="1" x14ac:dyDescent="0.2">
      <c r="A19" s="30" t="s">
        <v>13</v>
      </c>
      <c r="B19" s="31"/>
      <c r="C19" s="32"/>
      <c r="D19" s="33">
        <f>SUM(D5:D18)</f>
        <v>6066.37</v>
      </c>
      <c r="E19" s="34"/>
      <c r="F19" s="34"/>
      <c r="G19" s="35"/>
      <c r="H19" s="33">
        <f>SUM(H5:H18)</f>
        <v>6066.37</v>
      </c>
      <c r="I19" s="3"/>
      <c r="J19" s="5"/>
      <c r="K19" s="3"/>
      <c r="L19" s="3"/>
      <c r="M19" s="3"/>
      <c r="N19" s="3"/>
      <c r="O19" s="3"/>
      <c r="P19" s="5"/>
      <c r="Q19" s="3"/>
      <c r="R19" s="3"/>
      <c r="S19" s="4"/>
      <c r="T19" s="3"/>
      <c r="U19" s="3"/>
      <c r="V19" s="3"/>
      <c r="W19" s="3"/>
      <c r="X19" s="3"/>
      <c r="Y19" s="3"/>
      <c r="Z19" s="3"/>
    </row>
    <row r="20" spans="1:26" ht="12.75" customHeight="1" x14ac:dyDescent="0.2">
      <c r="A20" s="36"/>
      <c r="B20" s="3"/>
      <c r="C20" s="5"/>
      <c r="D20" s="37"/>
      <c r="E20" s="38"/>
      <c r="F20" s="38"/>
      <c r="G20" s="5"/>
      <c r="H20" s="16"/>
      <c r="I20" s="3"/>
      <c r="J20" s="3"/>
      <c r="K20" s="3"/>
      <c r="L20" s="3"/>
      <c r="M20" s="3"/>
      <c r="N20" s="3"/>
      <c r="O20" s="3"/>
      <c r="P20" s="5"/>
      <c r="Q20" s="3"/>
      <c r="R20" s="3"/>
      <c r="S20" s="4"/>
      <c r="T20" s="3"/>
      <c r="U20" s="3"/>
      <c r="V20" s="3"/>
      <c r="W20" s="3"/>
      <c r="X20" s="3"/>
      <c r="Y20" s="3"/>
      <c r="Z20" s="3"/>
    </row>
    <row r="21" spans="1:26" ht="11.25" customHeight="1" x14ac:dyDescent="0.2">
      <c r="A21" s="3"/>
      <c r="B21" s="3"/>
      <c r="C21" s="5"/>
      <c r="D21" s="5"/>
      <c r="E21" s="14"/>
      <c r="F21" s="14"/>
      <c r="G21" s="5"/>
      <c r="H21" s="13"/>
      <c r="I21" s="3"/>
      <c r="J21" s="3"/>
      <c r="K21" s="3"/>
      <c r="L21" s="3"/>
      <c r="M21" s="3"/>
      <c r="N21" s="3"/>
      <c r="O21" s="3"/>
      <c r="P21" s="5"/>
      <c r="Q21" s="3"/>
      <c r="R21" s="3"/>
      <c r="S21" s="4"/>
      <c r="T21" s="3"/>
      <c r="U21" s="3"/>
      <c r="V21" s="3"/>
      <c r="W21" s="3"/>
      <c r="X21" s="3"/>
      <c r="Y21" s="3"/>
      <c r="Z21" s="3"/>
    </row>
    <row r="22" spans="1:26" ht="12.75" customHeight="1" x14ac:dyDescent="0.2">
      <c r="A22" s="6" t="s">
        <v>14</v>
      </c>
      <c r="B22" s="7"/>
      <c r="C22" s="8"/>
      <c r="D22" s="9"/>
      <c r="E22" s="10" t="s">
        <v>15</v>
      </c>
      <c r="F22" s="39" t="s">
        <v>16</v>
      </c>
      <c r="G22" s="40"/>
      <c r="H22" s="16"/>
      <c r="I22" s="3"/>
      <c r="J22" s="3"/>
      <c r="K22" s="3"/>
      <c r="L22" s="3"/>
      <c r="M22" s="3"/>
      <c r="N22" s="3"/>
      <c r="O22" s="3"/>
      <c r="P22" s="5"/>
      <c r="Q22" s="3"/>
      <c r="R22" s="3"/>
      <c r="S22" s="4"/>
      <c r="T22" s="3"/>
      <c r="U22" s="3"/>
      <c r="V22" s="3"/>
      <c r="W22" s="3"/>
      <c r="X22" s="3"/>
      <c r="Y22" s="3"/>
      <c r="Z22" s="3"/>
    </row>
    <row r="23" spans="1:26" ht="11.25" customHeight="1" x14ac:dyDescent="0.2">
      <c r="A23" s="11" t="s">
        <v>3</v>
      </c>
      <c r="B23" s="11" t="s">
        <v>4</v>
      </c>
      <c r="C23" s="12" t="s">
        <v>51</v>
      </c>
      <c r="D23" s="13"/>
      <c r="E23" s="29" t="s">
        <v>17</v>
      </c>
      <c r="F23" s="41" t="s">
        <v>17</v>
      </c>
      <c r="G23" s="42" t="s">
        <v>6</v>
      </c>
      <c r="H23" s="13"/>
      <c r="I23" s="3"/>
      <c r="J23" s="3"/>
      <c r="K23" s="3"/>
      <c r="L23" s="3"/>
      <c r="M23" s="3"/>
      <c r="N23" s="3"/>
      <c r="O23" s="3"/>
      <c r="P23" s="5"/>
      <c r="Q23" s="3"/>
      <c r="R23" s="3"/>
      <c r="S23" s="4"/>
      <c r="T23" s="3"/>
      <c r="U23" s="3"/>
      <c r="V23" s="3"/>
      <c r="W23" s="3"/>
      <c r="X23" s="3"/>
      <c r="Y23" s="3"/>
      <c r="Z23" s="3"/>
    </row>
    <row r="24" spans="1:26" ht="11.25" customHeight="1" x14ac:dyDescent="0.2">
      <c r="A24" s="18" t="s">
        <v>50</v>
      </c>
      <c r="B24" s="43" t="s">
        <v>18</v>
      </c>
      <c r="C24" s="15"/>
      <c r="D24" s="24">
        <v>153.11000000000001</v>
      </c>
      <c r="E24" s="5"/>
      <c r="F24" s="5"/>
      <c r="G24" s="15"/>
      <c r="H24" s="16">
        <f t="shared" ref="H24:H32" si="1">SUM(D24:F24)</f>
        <v>153.11000000000001</v>
      </c>
      <c r="I24" s="3"/>
      <c r="J24" s="3"/>
      <c r="K24" s="3"/>
      <c r="L24" s="3"/>
      <c r="M24" s="3"/>
      <c r="N24" s="3"/>
      <c r="O24" s="3"/>
      <c r="P24" s="5"/>
      <c r="Q24" s="3"/>
      <c r="R24" s="3"/>
      <c r="S24" s="4"/>
      <c r="T24" s="3"/>
      <c r="U24" s="3"/>
      <c r="V24" s="3"/>
      <c r="W24" s="3"/>
      <c r="X24" s="3"/>
      <c r="Y24" s="3"/>
      <c r="Z24" s="3"/>
    </row>
    <row r="25" spans="1:26" ht="11.25" customHeight="1" x14ac:dyDescent="0.2">
      <c r="A25" s="21"/>
      <c r="B25" s="44" t="s">
        <v>19</v>
      </c>
      <c r="C25" s="15"/>
      <c r="D25" s="16">
        <v>0</v>
      </c>
      <c r="E25" s="5"/>
      <c r="F25" s="5"/>
      <c r="G25" s="15"/>
      <c r="H25" s="16">
        <f t="shared" si="1"/>
        <v>0</v>
      </c>
      <c r="I25" s="3"/>
      <c r="J25" s="3"/>
      <c r="K25" s="3"/>
      <c r="L25" s="3"/>
      <c r="M25" s="3"/>
      <c r="N25" s="3"/>
      <c r="O25" s="3"/>
      <c r="P25" s="5"/>
      <c r="Q25" s="3"/>
      <c r="R25" s="3"/>
      <c r="S25" s="4"/>
      <c r="T25" s="3"/>
      <c r="U25" s="3"/>
      <c r="V25" s="3"/>
      <c r="W25" s="3"/>
      <c r="X25" s="3"/>
      <c r="Y25" s="3"/>
      <c r="Z25" s="3"/>
    </row>
    <row r="26" spans="1:26" ht="11.25" customHeight="1" x14ac:dyDescent="0.2">
      <c r="A26" s="21"/>
      <c r="B26" s="43" t="s">
        <v>20</v>
      </c>
      <c r="C26" s="15"/>
      <c r="D26" s="24">
        <v>4800.58</v>
      </c>
      <c r="E26" s="5"/>
      <c r="F26" s="5"/>
      <c r="G26" s="15"/>
      <c r="H26" s="16">
        <f t="shared" si="1"/>
        <v>4800.58</v>
      </c>
      <c r="I26" s="3"/>
      <c r="J26" s="3"/>
      <c r="K26" s="3"/>
      <c r="L26" s="3"/>
      <c r="M26" s="3"/>
      <c r="N26" s="3"/>
      <c r="O26" s="3"/>
      <c r="P26" s="5"/>
      <c r="Q26" s="3"/>
      <c r="R26" s="3"/>
      <c r="S26" s="4"/>
      <c r="T26" s="3"/>
      <c r="U26" s="3"/>
      <c r="V26" s="3"/>
      <c r="W26" s="3"/>
      <c r="X26" s="3"/>
      <c r="Y26" s="3"/>
      <c r="Z26" s="3"/>
    </row>
    <row r="27" spans="1:26" ht="11.25" customHeight="1" x14ac:dyDescent="0.2">
      <c r="A27" s="21"/>
      <c r="B27" s="25" t="s">
        <v>65</v>
      </c>
      <c r="C27" s="5"/>
      <c r="D27" s="16">
        <v>882.21</v>
      </c>
      <c r="E27" s="5"/>
      <c r="F27" s="16"/>
      <c r="G27" s="5"/>
      <c r="H27" s="16">
        <f t="shared" si="1"/>
        <v>882.21</v>
      </c>
      <c r="I27" s="3"/>
      <c r="J27" s="3"/>
      <c r="K27" s="3"/>
      <c r="L27" s="3"/>
      <c r="M27" s="3"/>
      <c r="N27" s="3"/>
      <c r="O27" s="3"/>
      <c r="P27" s="5"/>
      <c r="Q27" s="3"/>
      <c r="R27" s="3"/>
      <c r="S27" s="4"/>
      <c r="T27" s="3"/>
      <c r="U27" s="3"/>
      <c r="V27" s="3"/>
      <c r="W27" s="3"/>
      <c r="X27" s="3"/>
      <c r="Y27" s="3"/>
      <c r="Z27" s="3"/>
    </row>
    <row r="28" spans="1:26" ht="11.25" customHeight="1" x14ac:dyDescent="0.2">
      <c r="A28" s="21"/>
      <c r="B28" s="25" t="s">
        <v>66</v>
      </c>
      <c r="C28" s="5"/>
      <c r="D28" s="24">
        <v>109.73</v>
      </c>
      <c r="E28" s="5"/>
      <c r="F28" s="16"/>
      <c r="G28" s="5"/>
      <c r="H28" s="16">
        <f t="shared" si="1"/>
        <v>109.73</v>
      </c>
      <c r="I28" s="3"/>
      <c r="J28" s="3"/>
      <c r="K28" s="3"/>
      <c r="L28" s="3"/>
      <c r="M28" s="3"/>
      <c r="N28" s="3"/>
      <c r="O28" s="3"/>
      <c r="P28" s="5"/>
      <c r="Q28" s="3"/>
      <c r="R28" s="3"/>
      <c r="S28" s="4"/>
      <c r="T28" s="3"/>
      <c r="U28" s="3"/>
      <c r="V28" s="3"/>
      <c r="W28" s="3"/>
      <c r="X28" s="3"/>
      <c r="Y28" s="3"/>
      <c r="Z28" s="3"/>
    </row>
    <row r="29" spans="1:26" ht="11.25" customHeight="1" x14ac:dyDescent="0.2">
      <c r="A29" s="21"/>
      <c r="B29" s="25" t="s">
        <v>68</v>
      </c>
      <c r="C29" s="5"/>
      <c r="D29" s="16">
        <v>50</v>
      </c>
      <c r="E29" s="5"/>
      <c r="F29" s="16"/>
      <c r="G29" s="5"/>
      <c r="H29" s="16">
        <f t="shared" si="1"/>
        <v>50</v>
      </c>
      <c r="I29" s="3"/>
      <c r="J29" s="3"/>
      <c r="K29" s="3"/>
      <c r="L29" s="3"/>
      <c r="M29" s="3"/>
      <c r="N29" s="3"/>
      <c r="O29" s="3"/>
      <c r="P29" s="5"/>
      <c r="Q29" s="3"/>
      <c r="R29" s="3"/>
      <c r="S29" s="4"/>
      <c r="T29" s="3"/>
      <c r="U29" s="3"/>
      <c r="V29" s="3"/>
      <c r="W29" s="3"/>
      <c r="X29" s="3"/>
      <c r="Y29" s="3"/>
      <c r="Z29" s="3"/>
    </row>
    <row r="30" spans="1:26" ht="11.25" customHeight="1" x14ac:dyDescent="0.2">
      <c r="A30" s="21"/>
      <c r="B30" s="25" t="s">
        <v>69</v>
      </c>
      <c r="C30" s="5"/>
      <c r="D30" s="24">
        <v>20.95</v>
      </c>
      <c r="E30" s="5"/>
      <c r="F30" s="16"/>
      <c r="G30" s="5"/>
      <c r="H30" s="16">
        <f t="shared" si="1"/>
        <v>20.95</v>
      </c>
      <c r="I30" s="3"/>
      <c r="J30" s="3"/>
      <c r="K30" s="3"/>
      <c r="L30" s="3"/>
      <c r="M30" s="3"/>
      <c r="N30" s="3"/>
      <c r="O30" s="3"/>
      <c r="P30" s="5"/>
      <c r="Q30" s="3"/>
      <c r="R30" s="3"/>
      <c r="S30" s="4"/>
      <c r="T30" s="3"/>
      <c r="U30" s="3"/>
      <c r="V30" s="3"/>
      <c r="W30" s="3"/>
      <c r="X30" s="3"/>
      <c r="Y30" s="3"/>
      <c r="Z30" s="3"/>
    </row>
    <row r="31" spans="1:26" ht="11.25" customHeight="1" x14ac:dyDescent="0.2">
      <c r="A31" s="21"/>
      <c r="B31" s="45" t="s">
        <v>74</v>
      </c>
      <c r="D31" s="46">
        <v>67.44</v>
      </c>
      <c r="F31" s="47"/>
      <c r="H31" s="16">
        <f t="shared" si="1"/>
        <v>67.44</v>
      </c>
      <c r="I31" s="3"/>
      <c r="J31" s="3"/>
      <c r="K31" s="3"/>
      <c r="L31" s="3"/>
      <c r="M31" s="3"/>
      <c r="N31" s="3"/>
      <c r="O31" s="3"/>
      <c r="P31" s="5"/>
      <c r="Q31" s="3"/>
      <c r="R31" s="3"/>
      <c r="S31" s="4"/>
      <c r="T31" s="3"/>
      <c r="U31" s="3"/>
      <c r="V31" s="3"/>
      <c r="W31" s="3"/>
      <c r="X31" s="3"/>
      <c r="Y31" s="3"/>
      <c r="Z31" s="3"/>
    </row>
    <row r="32" spans="1:26" ht="11.25" customHeight="1" x14ac:dyDescent="0.2">
      <c r="A32" s="21"/>
      <c r="B32" s="25" t="s">
        <v>73</v>
      </c>
      <c r="C32" s="5"/>
      <c r="D32" s="24">
        <v>17.75</v>
      </c>
      <c r="E32" s="5"/>
      <c r="F32" s="16"/>
      <c r="G32" s="5"/>
      <c r="H32" s="16">
        <f t="shared" si="1"/>
        <v>17.75</v>
      </c>
      <c r="I32" s="3"/>
      <c r="J32" s="3"/>
      <c r="K32" s="3"/>
      <c r="L32" s="3"/>
      <c r="M32" s="3"/>
      <c r="N32" s="3"/>
      <c r="O32" s="3"/>
      <c r="P32" s="5"/>
      <c r="Q32" s="3"/>
      <c r="R32" s="3"/>
      <c r="S32" s="4"/>
      <c r="T32" s="3"/>
      <c r="U32" s="3"/>
      <c r="V32" s="3"/>
      <c r="W32" s="3"/>
      <c r="X32" s="3"/>
      <c r="Y32" s="3"/>
      <c r="Z32" s="3"/>
    </row>
    <row r="33" spans="1:26" ht="11.25" customHeight="1" x14ac:dyDescent="0.2">
      <c r="A33" s="21"/>
      <c r="B33" s="3"/>
      <c r="C33" s="15"/>
      <c r="D33" s="16"/>
      <c r="E33" s="5"/>
      <c r="F33" s="5"/>
      <c r="G33" s="15"/>
      <c r="H33" s="16"/>
      <c r="I33" s="3"/>
      <c r="J33" s="3"/>
      <c r="K33" s="3"/>
      <c r="L33" s="3"/>
      <c r="N33" s="3"/>
      <c r="O33" s="3"/>
      <c r="P33" s="5"/>
      <c r="Q33" s="3"/>
      <c r="R33" s="3"/>
      <c r="S33" s="4"/>
      <c r="T33" s="3"/>
      <c r="U33" s="3"/>
      <c r="V33" s="3"/>
      <c r="W33" s="3"/>
      <c r="X33" s="3"/>
      <c r="Y33" s="3"/>
      <c r="Z33" s="3"/>
    </row>
    <row r="34" spans="1:26" ht="11.25" customHeight="1" x14ac:dyDescent="0.2">
      <c r="A34" s="21"/>
      <c r="B34" s="21"/>
      <c r="C34" s="15"/>
      <c r="D34" s="16"/>
      <c r="E34" s="5"/>
      <c r="F34" s="5"/>
      <c r="G34" s="15"/>
      <c r="H34" s="16"/>
      <c r="I34" s="3"/>
      <c r="J34" s="3"/>
      <c r="K34" s="3"/>
      <c r="L34" s="3"/>
      <c r="M34" s="3"/>
      <c r="N34" s="3"/>
      <c r="O34" s="3"/>
      <c r="P34" s="5"/>
      <c r="Q34" s="3"/>
      <c r="R34" s="3"/>
      <c r="S34" s="4"/>
      <c r="T34" s="3"/>
      <c r="U34" s="3"/>
      <c r="V34" s="3"/>
      <c r="W34" s="3"/>
      <c r="X34" s="3"/>
      <c r="Y34" s="3"/>
      <c r="Z34" s="3"/>
    </row>
    <row r="35" spans="1:26" ht="11.25" customHeight="1" x14ac:dyDescent="0.2">
      <c r="A35" s="21"/>
      <c r="B35" s="19"/>
      <c r="C35" s="15"/>
      <c r="D35" s="16"/>
      <c r="E35" s="5"/>
      <c r="F35" s="5"/>
      <c r="G35" s="15"/>
      <c r="H35" s="16"/>
      <c r="I35" s="3"/>
      <c r="J35" s="3"/>
      <c r="K35" s="3"/>
      <c r="L35" s="3"/>
      <c r="M35" s="3"/>
      <c r="N35" s="3"/>
      <c r="O35" s="3"/>
      <c r="P35" s="5"/>
      <c r="Q35" s="3"/>
      <c r="R35" s="3"/>
      <c r="S35" s="4"/>
      <c r="T35" s="3"/>
      <c r="U35" s="3"/>
      <c r="V35" s="3"/>
      <c r="W35" s="3"/>
      <c r="X35" s="3"/>
      <c r="Y35" s="3"/>
      <c r="Z35" s="3"/>
    </row>
    <row r="36" spans="1:26" ht="11.25" customHeight="1" x14ac:dyDescent="0.2">
      <c r="A36" s="27"/>
      <c r="B36" s="48"/>
      <c r="C36" s="28"/>
      <c r="D36" s="13"/>
      <c r="E36" s="42"/>
      <c r="F36" s="42"/>
      <c r="G36" s="49"/>
      <c r="H36" s="13"/>
      <c r="I36" s="3"/>
      <c r="J36" s="3"/>
      <c r="K36" s="3"/>
      <c r="L36" s="3"/>
      <c r="M36" s="3"/>
      <c r="N36" s="3"/>
      <c r="O36" s="3"/>
      <c r="P36" s="5"/>
      <c r="Q36" s="3"/>
      <c r="R36" s="3"/>
      <c r="S36" s="4"/>
      <c r="T36" s="3"/>
      <c r="U36" s="3"/>
      <c r="V36" s="3"/>
      <c r="W36" s="3"/>
      <c r="X36" s="3"/>
      <c r="Y36" s="3"/>
      <c r="Z36" s="3"/>
    </row>
    <row r="37" spans="1:26" ht="11.25" customHeight="1" x14ac:dyDescent="0.25">
      <c r="A37" s="30" t="s">
        <v>21</v>
      </c>
      <c r="B37" s="31"/>
      <c r="C37" s="32"/>
      <c r="D37" s="33">
        <f>SUM(D24:D36)</f>
        <v>6101.7699999999986</v>
      </c>
      <c r="E37" s="50"/>
      <c r="F37" s="50"/>
      <c r="G37" s="51"/>
      <c r="H37" s="33">
        <f>SUM(H24:H36)</f>
        <v>6101.7699999999986</v>
      </c>
      <c r="I37" s="3"/>
      <c r="J37" s="3"/>
      <c r="K37" s="3"/>
      <c r="L37" s="3"/>
      <c r="M37" s="3"/>
      <c r="N37" s="3"/>
      <c r="O37" s="3"/>
      <c r="P37" s="5"/>
      <c r="Q37" s="3"/>
      <c r="R37" s="3"/>
      <c r="S37" s="4"/>
      <c r="T37" s="3"/>
      <c r="U37" s="3"/>
      <c r="V37" s="3"/>
      <c r="W37" s="3"/>
      <c r="X37" s="3"/>
      <c r="Y37" s="3"/>
      <c r="Z37" s="3"/>
    </row>
    <row r="38" spans="1:26" ht="12.75" customHeight="1" x14ac:dyDescent="0.2">
      <c r="A38" s="36"/>
      <c r="B38" s="3"/>
      <c r="C38" s="5"/>
      <c r="D38" s="37"/>
      <c r="E38" s="37"/>
      <c r="F38" s="37"/>
      <c r="G38" s="5"/>
      <c r="H38" s="37"/>
      <c r="I38" s="3"/>
      <c r="J38" s="3"/>
      <c r="K38" s="3"/>
      <c r="L38" s="3"/>
      <c r="M38" s="3"/>
      <c r="N38" s="3"/>
      <c r="O38" s="3"/>
      <c r="P38" s="5"/>
      <c r="Q38" s="3"/>
      <c r="R38" s="3"/>
      <c r="S38" s="4"/>
      <c r="T38" s="3"/>
      <c r="U38" s="4"/>
      <c r="V38" s="3"/>
      <c r="W38" s="3"/>
      <c r="X38" s="3"/>
      <c r="Y38" s="3"/>
      <c r="Z38" s="3"/>
    </row>
    <row r="39" spans="1:26" ht="12" customHeight="1" x14ac:dyDescent="0.2">
      <c r="A39" s="3"/>
      <c r="B39" s="3"/>
      <c r="C39" s="5"/>
      <c r="D39" s="5"/>
      <c r="E39" s="5"/>
      <c r="G39" s="5"/>
      <c r="H39" s="5"/>
      <c r="I39" s="3"/>
      <c r="J39" s="3"/>
      <c r="K39" s="3"/>
      <c r="L39" s="3"/>
      <c r="M39" s="3"/>
      <c r="N39" s="3"/>
      <c r="O39" s="3"/>
      <c r="P39" s="5"/>
      <c r="Q39" s="3"/>
      <c r="R39" s="3"/>
      <c r="S39" s="4"/>
      <c r="T39" s="3"/>
      <c r="U39" s="4"/>
      <c r="V39" s="3"/>
      <c r="W39" s="3"/>
      <c r="X39" s="3"/>
      <c r="Y39" s="3"/>
      <c r="Z39" s="3"/>
    </row>
    <row r="40" spans="1:26" ht="11.25" customHeight="1" x14ac:dyDescent="0.2">
      <c r="A40" s="3"/>
      <c r="B40" s="52" t="s">
        <v>72</v>
      </c>
      <c r="C40" s="53"/>
      <c r="D40" s="54">
        <f>H19-H37</f>
        <v>-35.399999999998727</v>
      </c>
      <c r="E40" s="5"/>
      <c r="G40" s="5"/>
      <c r="H40" s="5"/>
      <c r="I40" s="3"/>
      <c r="J40" s="3"/>
      <c r="K40" s="3"/>
      <c r="L40" s="3"/>
      <c r="M40" s="3"/>
      <c r="N40" s="3"/>
      <c r="O40" s="3"/>
      <c r="P40" s="5"/>
      <c r="Q40" s="3"/>
      <c r="R40" s="3"/>
      <c r="S40" s="4"/>
      <c r="T40" s="3"/>
      <c r="U40" s="3"/>
      <c r="V40" s="3"/>
      <c r="W40" s="3"/>
      <c r="X40" s="3"/>
      <c r="Y40" s="3"/>
      <c r="Z40" s="3"/>
    </row>
    <row r="42" spans="1:26" ht="11.25" customHeight="1" x14ac:dyDescent="0.2">
      <c r="A42" s="55" t="s">
        <v>70</v>
      </c>
    </row>
    <row r="43" spans="1:26" ht="11.25" customHeight="1" x14ac:dyDescent="0.2">
      <c r="A43" s="5" t="s">
        <v>71</v>
      </c>
    </row>
    <row r="46" spans="1:26" ht="11.25" customHeight="1" x14ac:dyDescent="0.2">
      <c r="A46" s="55"/>
    </row>
    <row r="47" spans="1:26" ht="11.25" customHeight="1" x14ac:dyDescent="0.2">
      <c r="A47" s="56"/>
    </row>
    <row r="48" spans="1:26" ht="11.25" customHeight="1" x14ac:dyDescent="0.2">
      <c r="A48" s="3"/>
    </row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  <row r="95" ht="11.25" customHeight="1" x14ac:dyDescent="0.2"/>
    <row r="96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  <row r="119" ht="11.25" customHeight="1" x14ac:dyDescent="0.2"/>
    <row r="120" ht="11.25" customHeight="1" x14ac:dyDescent="0.2"/>
    <row r="121" ht="11.25" customHeight="1" x14ac:dyDescent="0.2"/>
    <row r="122" ht="11.25" customHeight="1" x14ac:dyDescent="0.2"/>
    <row r="123" ht="11.25" customHeight="1" x14ac:dyDescent="0.2"/>
    <row r="124" ht="11.25" customHeight="1" x14ac:dyDescent="0.2"/>
    <row r="125" ht="11.25" customHeight="1" x14ac:dyDescent="0.2"/>
    <row r="126" ht="11.25" customHeight="1" x14ac:dyDescent="0.2"/>
    <row r="127" ht="11.25" customHeight="1" x14ac:dyDescent="0.2"/>
    <row r="128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  <row r="198" ht="11.25" customHeight="1" x14ac:dyDescent="0.2"/>
    <row r="199" ht="11.25" customHeight="1" x14ac:dyDescent="0.2"/>
    <row r="200" ht="11.25" customHeight="1" x14ac:dyDescent="0.2"/>
    <row r="201" ht="11.25" customHeight="1" x14ac:dyDescent="0.2"/>
    <row r="202" ht="11.25" customHeight="1" x14ac:dyDescent="0.2"/>
    <row r="203" ht="11.25" customHeight="1" x14ac:dyDescent="0.2"/>
    <row r="204" ht="11.25" customHeight="1" x14ac:dyDescent="0.2"/>
    <row r="205" ht="11.25" customHeight="1" x14ac:dyDescent="0.2"/>
    <row r="206" ht="11.25" customHeight="1" x14ac:dyDescent="0.2"/>
    <row r="207" ht="11.25" customHeight="1" x14ac:dyDescent="0.2"/>
    <row r="208" ht="11.25" customHeight="1" x14ac:dyDescent="0.2"/>
    <row r="209" ht="11.25" customHeight="1" x14ac:dyDescent="0.2"/>
    <row r="210" ht="11.25" customHeight="1" x14ac:dyDescent="0.2"/>
    <row r="211" ht="11.25" customHeight="1" x14ac:dyDescent="0.2"/>
    <row r="212" ht="11.25" customHeight="1" x14ac:dyDescent="0.2"/>
    <row r="213" ht="11.25" customHeight="1" x14ac:dyDescent="0.2"/>
    <row r="214" ht="11.25" customHeight="1" x14ac:dyDescent="0.2"/>
    <row r="215" ht="11.25" customHeight="1" x14ac:dyDescent="0.2"/>
    <row r="216" ht="11.25" customHeight="1" x14ac:dyDescent="0.2"/>
    <row r="217" ht="11.25" customHeight="1" x14ac:dyDescent="0.2"/>
    <row r="218" ht="11.25" customHeight="1" x14ac:dyDescent="0.2"/>
    <row r="219" ht="11.25" customHeight="1" x14ac:dyDescent="0.2"/>
    <row r="220" ht="11.25" customHeight="1" x14ac:dyDescent="0.2"/>
    <row r="221" ht="11.25" customHeight="1" x14ac:dyDescent="0.2"/>
    <row r="222" ht="11.25" customHeight="1" x14ac:dyDescent="0.2"/>
    <row r="223" ht="11.25" customHeight="1" x14ac:dyDescent="0.2"/>
    <row r="224" ht="11.25" customHeight="1" x14ac:dyDescent="0.2"/>
    <row r="225" ht="11.25" customHeight="1" x14ac:dyDescent="0.2"/>
    <row r="226" ht="11.25" customHeight="1" x14ac:dyDescent="0.2"/>
    <row r="227" ht="11.25" customHeight="1" x14ac:dyDescent="0.2"/>
    <row r="228" ht="11.25" customHeight="1" x14ac:dyDescent="0.2"/>
    <row r="229" ht="11.25" customHeight="1" x14ac:dyDescent="0.2"/>
    <row r="230" ht="11.25" customHeight="1" x14ac:dyDescent="0.2"/>
    <row r="231" ht="11.25" customHeight="1" x14ac:dyDescent="0.2"/>
    <row r="232" ht="11.25" customHeight="1" x14ac:dyDescent="0.2"/>
    <row r="233" ht="11.25" customHeight="1" x14ac:dyDescent="0.2"/>
    <row r="234" ht="11.25" customHeight="1" x14ac:dyDescent="0.2"/>
    <row r="235" ht="11.25" customHeight="1" x14ac:dyDescent="0.2"/>
    <row r="236" ht="11.25" customHeight="1" x14ac:dyDescent="0.2"/>
    <row r="237" ht="11.25" customHeight="1" x14ac:dyDescent="0.2"/>
    <row r="238" ht="11.25" customHeight="1" x14ac:dyDescent="0.2"/>
    <row r="239" ht="11.25" customHeight="1" x14ac:dyDescent="0.2"/>
    <row r="240" ht="11.25" customHeight="1" x14ac:dyDescent="0.2"/>
    <row r="241" ht="11.25" customHeight="1" x14ac:dyDescent="0.2"/>
    <row r="242" ht="11.25" customHeight="1" x14ac:dyDescent="0.2"/>
    <row r="243" ht="11.25" customHeight="1" x14ac:dyDescent="0.2"/>
    <row r="244" ht="11.25" customHeight="1" x14ac:dyDescent="0.2"/>
    <row r="245" ht="11.25" customHeight="1" x14ac:dyDescent="0.2"/>
    <row r="246" ht="11.25" customHeight="1" x14ac:dyDescent="0.2"/>
    <row r="247" ht="11.25" customHeight="1" x14ac:dyDescent="0.2"/>
    <row r="248" ht="11.25" customHeight="1" x14ac:dyDescent="0.2"/>
    <row r="249" ht="11.25" customHeight="1" x14ac:dyDescent="0.2"/>
    <row r="250" ht="11.25" customHeight="1" x14ac:dyDescent="0.2"/>
    <row r="251" ht="11.25" customHeight="1" x14ac:dyDescent="0.2"/>
    <row r="252" ht="11.25" customHeight="1" x14ac:dyDescent="0.2"/>
    <row r="253" ht="11.25" customHeight="1" x14ac:dyDescent="0.2"/>
    <row r="254" ht="11.25" customHeight="1" x14ac:dyDescent="0.2"/>
    <row r="255" ht="11.25" customHeight="1" x14ac:dyDescent="0.2"/>
    <row r="256" ht="11.25" customHeight="1" x14ac:dyDescent="0.2"/>
    <row r="257" ht="11.25" customHeight="1" x14ac:dyDescent="0.2"/>
    <row r="258" ht="11.25" customHeight="1" x14ac:dyDescent="0.2"/>
    <row r="259" ht="11.25" customHeight="1" x14ac:dyDescent="0.2"/>
    <row r="260" ht="11.25" customHeight="1" x14ac:dyDescent="0.2"/>
    <row r="261" ht="11.25" customHeight="1" x14ac:dyDescent="0.2"/>
    <row r="262" ht="11.25" customHeight="1" x14ac:dyDescent="0.2"/>
    <row r="263" ht="11.25" customHeight="1" x14ac:dyDescent="0.2"/>
    <row r="264" ht="11.25" customHeight="1" x14ac:dyDescent="0.2"/>
    <row r="265" ht="11.25" customHeight="1" x14ac:dyDescent="0.2"/>
    <row r="266" ht="11.25" customHeight="1" x14ac:dyDescent="0.2"/>
    <row r="267" ht="11.25" customHeight="1" x14ac:dyDescent="0.2"/>
    <row r="268" ht="11.25" customHeight="1" x14ac:dyDescent="0.2"/>
    <row r="269" ht="11.25" customHeight="1" x14ac:dyDescent="0.2"/>
    <row r="270" ht="11.25" customHeight="1" x14ac:dyDescent="0.2"/>
    <row r="271" ht="11.25" customHeight="1" x14ac:dyDescent="0.2"/>
    <row r="272" ht="11.25" customHeight="1" x14ac:dyDescent="0.2"/>
    <row r="273" ht="11.25" customHeight="1" x14ac:dyDescent="0.2"/>
    <row r="274" ht="11.25" customHeight="1" x14ac:dyDescent="0.2"/>
    <row r="275" ht="11.25" customHeight="1" x14ac:dyDescent="0.2"/>
    <row r="276" ht="11.25" customHeight="1" x14ac:dyDescent="0.2"/>
    <row r="277" ht="11.25" customHeight="1" x14ac:dyDescent="0.2"/>
    <row r="278" ht="11.25" customHeight="1" x14ac:dyDescent="0.2"/>
    <row r="279" ht="11.25" customHeight="1" x14ac:dyDescent="0.2"/>
    <row r="280" ht="11.25" customHeight="1" x14ac:dyDescent="0.2"/>
    <row r="281" ht="11.25" customHeight="1" x14ac:dyDescent="0.2"/>
    <row r="282" ht="11.25" customHeight="1" x14ac:dyDescent="0.2"/>
    <row r="283" ht="11.25" customHeight="1" x14ac:dyDescent="0.2"/>
    <row r="284" ht="11.25" customHeight="1" x14ac:dyDescent="0.2"/>
    <row r="285" ht="11.25" customHeight="1" x14ac:dyDescent="0.2"/>
    <row r="286" ht="11.25" customHeight="1" x14ac:dyDescent="0.2"/>
    <row r="287" ht="11.25" customHeight="1" x14ac:dyDescent="0.2"/>
    <row r="288" ht="11.25" customHeight="1" x14ac:dyDescent="0.2"/>
    <row r="289" ht="11.25" customHeight="1" x14ac:dyDescent="0.2"/>
    <row r="290" ht="11.25" customHeight="1" x14ac:dyDescent="0.2"/>
    <row r="291" ht="11.25" customHeight="1" x14ac:dyDescent="0.2"/>
    <row r="292" ht="11.25" customHeight="1" x14ac:dyDescent="0.2"/>
    <row r="293" ht="11.25" customHeight="1" x14ac:dyDescent="0.2"/>
    <row r="294" ht="11.25" customHeight="1" x14ac:dyDescent="0.2"/>
    <row r="295" ht="11.25" customHeight="1" x14ac:dyDescent="0.2"/>
    <row r="296" ht="11.25" customHeight="1" x14ac:dyDescent="0.2"/>
    <row r="297" ht="11.25" customHeight="1" x14ac:dyDescent="0.2"/>
    <row r="298" ht="11.25" customHeight="1" x14ac:dyDescent="0.2"/>
    <row r="299" ht="11.25" customHeight="1" x14ac:dyDescent="0.2"/>
    <row r="300" ht="11.25" customHeight="1" x14ac:dyDescent="0.2"/>
    <row r="301" ht="11.25" customHeight="1" x14ac:dyDescent="0.2"/>
    <row r="302" ht="11.25" customHeight="1" x14ac:dyDescent="0.2"/>
    <row r="303" ht="11.25" customHeight="1" x14ac:dyDescent="0.2"/>
    <row r="304" ht="11.25" customHeight="1" x14ac:dyDescent="0.2"/>
    <row r="305" ht="11.25" customHeight="1" x14ac:dyDescent="0.2"/>
    <row r="306" ht="11.25" customHeight="1" x14ac:dyDescent="0.2"/>
    <row r="307" ht="11.25" customHeight="1" x14ac:dyDescent="0.2"/>
    <row r="308" ht="11.25" customHeight="1" x14ac:dyDescent="0.2"/>
    <row r="309" ht="11.25" customHeight="1" x14ac:dyDescent="0.2"/>
    <row r="310" ht="11.25" customHeight="1" x14ac:dyDescent="0.2"/>
    <row r="311" ht="11.25" customHeight="1" x14ac:dyDescent="0.2"/>
    <row r="312" ht="11.25" customHeight="1" x14ac:dyDescent="0.2"/>
    <row r="313" ht="11.25" customHeight="1" x14ac:dyDescent="0.2"/>
    <row r="314" ht="11.25" customHeight="1" x14ac:dyDescent="0.2"/>
    <row r="315" ht="11.25" customHeight="1" x14ac:dyDescent="0.2"/>
    <row r="316" ht="11.25" customHeight="1" x14ac:dyDescent="0.2"/>
    <row r="317" ht="11.25" customHeight="1" x14ac:dyDescent="0.2"/>
    <row r="318" ht="11.25" customHeight="1" x14ac:dyDescent="0.2"/>
    <row r="319" ht="11.25" customHeight="1" x14ac:dyDescent="0.2"/>
    <row r="320" ht="11.25" customHeight="1" x14ac:dyDescent="0.2"/>
    <row r="321" ht="11.25" customHeight="1" x14ac:dyDescent="0.2"/>
    <row r="322" ht="11.25" customHeight="1" x14ac:dyDescent="0.2"/>
    <row r="323" ht="11.25" customHeight="1" x14ac:dyDescent="0.2"/>
    <row r="324" ht="11.25" customHeight="1" x14ac:dyDescent="0.2"/>
    <row r="325" ht="11.25" customHeight="1" x14ac:dyDescent="0.2"/>
    <row r="326" ht="11.25" customHeight="1" x14ac:dyDescent="0.2"/>
    <row r="327" ht="11.25" customHeight="1" x14ac:dyDescent="0.2"/>
    <row r="328" ht="11.25" customHeight="1" x14ac:dyDescent="0.2"/>
    <row r="329" ht="11.25" customHeight="1" x14ac:dyDescent="0.2"/>
    <row r="330" ht="11.25" customHeight="1" x14ac:dyDescent="0.2"/>
    <row r="331" ht="11.25" customHeight="1" x14ac:dyDescent="0.2"/>
    <row r="332" ht="11.25" customHeight="1" x14ac:dyDescent="0.2"/>
    <row r="333" ht="11.25" customHeight="1" x14ac:dyDescent="0.2"/>
    <row r="334" ht="11.25" customHeight="1" x14ac:dyDescent="0.2"/>
    <row r="335" ht="11.25" customHeight="1" x14ac:dyDescent="0.2"/>
    <row r="336" ht="11.25" customHeight="1" x14ac:dyDescent="0.2"/>
    <row r="337" ht="11.25" customHeight="1" x14ac:dyDescent="0.2"/>
    <row r="338" ht="11.25" customHeight="1" x14ac:dyDescent="0.2"/>
    <row r="339" ht="11.25" customHeight="1" x14ac:dyDescent="0.2"/>
    <row r="340" ht="11.25" customHeight="1" x14ac:dyDescent="0.2"/>
    <row r="341" ht="11.25" customHeight="1" x14ac:dyDescent="0.2"/>
    <row r="342" ht="11.25" customHeight="1" x14ac:dyDescent="0.2"/>
    <row r="343" ht="11.25" customHeight="1" x14ac:dyDescent="0.2"/>
    <row r="344" ht="11.25" customHeight="1" x14ac:dyDescent="0.2"/>
    <row r="345" ht="11.25" customHeight="1" x14ac:dyDescent="0.2"/>
    <row r="346" ht="11.25" customHeight="1" x14ac:dyDescent="0.2"/>
    <row r="347" ht="11.25" customHeight="1" x14ac:dyDescent="0.2"/>
    <row r="348" ht="11.25" customHeight="1" x14ac:dyDescent="0.2"/>
    <row r="349" ht="11.25" customHeight="1" x14ac:dyDescent="0.2"/>
    <row r="350" ht="11.25" customHeight="1" x14ac:dyDescent="0.2"/>
    <row r="351" ht="11.25" customHeight="1" x14ac:dyDescent="0.2"/>
    <row r="352" ht="11.25" customHeight="1" x14ac:dyDescent="0.2"/>
    <row r="353" ht="11.25" customHeight="1" x14ac:dyDescent="0.2"/>
    <row r="354" ht="11.25" customHeight="1" x14ac:dyDescent="0.2"/>
    <row r="355" ht="11.25" customHeight="1" x14ac:dyDescent="0.2"/>
    <row r="356" ht="11.25" customHeight="1" x14ac:dyDescent="0.2"/>
    <row r="357" ht="11.25" customHeight="1" x14ac:dyDescent="0.2"/>
    <row r="358" ht="11.25" customHeight="1" x14ac:dyDescent="0.2"/>
    <row r="359" ht="11.25" customHeight="1" x14ac:dyDescent="0.2"/>
    <row r="360" ht="11.25" customHeight="1" x14ac:dyDescent="0.2"/>
    <row r="361" ht="11.25" customHeight="1" x14ac:dyDescent="0.2"/>
    <row r="362" ht="11.25" customHeight="1" x14ac:dyDescent="0.2"/>
    <row r="363" ht="11.25" customHeight="1" x14ac:dyDescent="0.2"/>
    <row r="364" ht="11.25" customHeight="1" x14ac:dyDescent="0.2"/>
    <row r="365" ht="11.25" customHeight="1" x14ac:dyDescent="0.2"/>
    <row r="366" ht="11.25" customHeight="1" x14ac:dyDescent="0.2"/>
    <row r="367" ht="11.25" customHeight="1" x14ac:dyDescent="0.2"/>
    <row r="368" ht="11.25" customHeight="1" x14ac:dyDescent="0.2"/>
    <row r="369" ht="11.25" customHeight="1" x14ac:dyDescent="0.2"/>
    <row r="370" ht="11.25" customHeight="1" x14ac:dyDescent="0.2"/>
    <row r="371" ht="11.25" customHeight="1" x14ac:dyDescent="0.2"/>
    <row r="372" ht="11.25" customHeight="1" x14ac:dyDescent="0.2"/>
    <row r="373" ht="11.25" customHeight="1" x14ac:dyDescent="0.2"/>
    <row r="374" ht="11.25" customHeight="1" x14ac:dyDescent="0.2"/>
    <row r="375" ht="11.25" customHeight="1" x14ac:dyDescent="0.2"/>
    <row r="376" ht="11.25" customHeight="1" x14ac:dyDescent="0.2"/>
    <row r="377" ht="11.25" customHeight="1" x14ac:dyDescent="0.2"/>
    <row r="378" ht="11.25" customHeight="1" x14ac:dyDescent="0.2"/>
    <row r="379" ht="11.25" customHeight="1" x14ac:dyDescent="0.2"/>
    <row r="380" ht="11.25" customHeight="1" x14ac:dyDescent="0.2"/>
    <row r="381" ht="11.25" customHeight="1" x14ac:dyDescent="0.2"/>
    <row r="382" ht="11.25" customHeight="1" x14ac:dyDescent="0.2"/>
    <row r="383" ht="11.25" customHeight="1" x14ac:dyDescent="0.2"/>
    <row r="384" ht="11.25" customHeight="1" x14ac:dyDescent="0.2"/>
    <row r="385" ht="11.25" customHeight="1" x14ac:dyDescent="0.2"/>
    <row r="386" ht="11.25" customHeight="1" x14ac:dyDescent="0.2"/>
    <row r="387" ht="11.25" customHeight="1" x14ac:dyDescent="0.2"/>
    <row r="388" ht="11.25" customHeight="1" x14ac:dyDescent="0.2"/>
    <row r="389" ht="11.25" customHeight="1" x14ac:dyDescent="0.2"/>
    <row r="390" ht="11.25" customHeight="1" x14ac:dyDescent="0.2"/>
    <row r="391" ht="11.25" customHeight="1" x14ac:dyDescent="0.2"/>
    <row r="392" ht="11.25" customHeight="1" x14ac:dyDescent="0.2"/>
    <row r="393" ht="11.25" customHeight="1" x14ac:dyDescent="0.2"/>
    <row r="394" ht="11.25" customHeight="1" x14ac:dyDescent="0.2"/>
    <row r="395" ht="11.25" customHeight="1" x14ac:dyDescent="0.2"/>
    <row r="396" ht="11.25" customHeight="1" x14ac:dyDescent="0.2"/>
    <row r="397" ht="11.25" customHeight="1" x14ac:dyDescent="0.2"/>
    <row r="398" ht="11.25" customHeight="1" x14ac:dyDescent="0.2"/>
    <row r="399" ht="11.25" customHeight="1" x14ac:dyDescent="0.2"/>
    <row r="400" ht="11.25" customHeight="1" x14ac:dyDescent="0.2"/>
    <row r="401" ht="11.25" customHeight="1" x14ac:dyDescent="0.2"/>
    <row r="402" ht="11.25" customHeight="1" x14ac:dyDescent="0.2"/>
    <row r="403" ht="11.25" customHeight="1" x14ac:dyDescent="0.2"/>
    <row r="404" ht="11.25" customHeight="1" x14ac:dyDescent="0.2"/>
    <row r="405" ht="11.25" customHeight="1" x14ac:dyDescent="0.2"/>
    <row r="406" ht="11.25" customHeight="1" x14ac:dyDescent="0.2"/>
    <row r="407" ht="11.25" customHeight="1" x14ac:dyDescent="0.2"/>
    <row r="408" ht="11.25" customHeight="1" x14ac:dyDescent="0.2"/>
    <row r="409" ht="11.25" customHeight="1" x14ac:dyDescent="0.2"/>
    <row r="410" ht="11.25" customHeight="1" x14ac:dyDescent="0.2"/>
    <row r="411" ht="11.25" customHeight="1" x14ac:dyDescent="0.2"/>
    <row r="412" ht="11.25" customHeight="1" x14ac:dyDescent="0.2"/>
    <row r="413" ht="11.25" customHeight="1" x14ac:dyDescent="0.2"/>
    <row r="414" ht="11.25" customHeight="1" x14ac:dyDescent="0.2"/>
    <row r="415" ht="11.25" customHeight="1" x14ac:dyDescent="0.2"/>
    <row r="416" ht="11.25" customHeight="1" x14ac:dyDescent="0.2"/>
    <row r="417" ht="11.25" customHeight="1" x14ac:dyDescent="0.2"/>
    <row r="418" ht="11.25" customHeight="1" x14ac:dyDescent="0.2"/>
    <row r="419" ht="11.25" customHeight="1" x14ac:dyDescent="0.2"/>
    <row r="420" ht="11.25" customHeight="1" x14ac:dyDescent="0.2"/>
    <row r="421" ht="11.25" customHeight="1" x14ac:dyDescent="0.2"/>
    <row r="422" ht="11.25" customHeight="1" x14ac:dyDescent="0.2"/>
    <row r="423" ht="11.25" customHeight="1" x14ac:dyDescent="0.2"/>
    <row r="424" ht="11.25" customHeight="1" x14ac:dyDescent="0.2"/>
    <row r="425" ht="11.25" customHeight="1" x14ac:dyDescent="0.2"/>
    <row r="426" ht="11.25" customHeight="1" x14ac:dyDescent="0.2"/>
    <row r="427" ht="11.25" customHeight="1" x14ac:dyDescent="0.2"/>
    <row r="428" ht="11.25" customHeight="1" x14ac:dyDescent="0.2"/>
    <row r="429" ht="11.25" customHeight="1" x14ac:dyDescent="0.2"/>
    <row r="430" ht="11.25" customHeight="1" x14ac:dyDescent="0.2"/>
    <row r="431" ht="11.25" customHeight="1" x14ac:dyDescent="0.2"/>
    <row r="432" ht="11.25" customHeight="1" x14ac:dyDescent="0.2"/>
    <row r="433" ht="11.25" customHeight="1" x14ac:dyDescent="0.2"/>
    <row r="434" ht="11.25" customHeight="1" x14ac:dyDescent="0.2"/>
    <row r="435" ht="11.25" customHeight="1" x14ac:dyDescent="0.2"/>
    <row r="436" ht="11.25" customHeight="1" x14ac:dyDescent="0.2"/>
    <row r="437" ht="11.25" customHeight="1" x14ac:dyDescent="0.2"/>
    <row r="438" ht="11.25" customHeight="1" x14ac:dyDescent="0.2"/>
    <row r="439" ht="11.25" customHeight="1" x14ac:dyDescent="0.2"/>
    <row r="440" ht="11.25" customHeight="1" x14ac:dyDescent="0.2"/>
    <row r="441" ht="11.25" customHeight="1" x14ac:dyDescent="0.2"/>
    <row r="442" ht="11.25" customHeight="1" x14ac:dyDescent="0.2"/>
    <row r="443" ht="11.25" customHeight="1" x14ac:dyDescent="0.2"/>
    <row r="444" ht="11.25" customHeight="1" x14ac:dyDescent="0.2"/>
    <row r="445" ht="11.25" customHeight="1" x14ac:dyDescent="0.2"/>
    <row r="446" ht="11.25" customHeight="1" x14ac:dyDescent="0.2"/>
    <row r="447" ht="11.25" customHeight="1" x14ac:dyDescent="0.2"/>
    <row r="448" ht="11.25" customHeight="1" x14ac:dyDescent="0.2"/>
    <row r="449" ht="11.25" customHeight="1" x14ac:dyDescent="0.2"/>
    <row r="450" ht="11.25" customHeight="1" x14ac:dyDescent="0.2"/>
    <row r="451" ht="11.25" customHeight="1" x14ac:dyDescent="0.2"/>
    <row r="452" ht="11.25" customHeight="1" x14ac:dyDescent="0.2"/>
    <row r="453" ht="11.25" customHeight="1" x14ac:dyDescent="0.2"/>
    <row r="454" ht="11.25" customHeight="1" x14ac:dyDescent="0.2"/>
    <row r="455" ht="11.25" customHeight="1" x14ac:dyDescent="0.2"/>
    <row r="456" ht="11.25" customHeight="1" x14ac:dyDescent="0.2"/>
    <row r="457" ht="11.25" customHeight="1" x14ac:dyDescent="0.2"/>
    <row r="458" ht="11.25" customHeight="1" x14ac:dyDescent="0.2"/>
    <row r="459" ht="11.25" customHeight="1" x14ac:dyDescent="0.2"/>
    <row r="460" ht="11.25" customHeight="1" x14ac:dyDescent="0.2"/>
    <row r="461" ht="11.25" customHeight="1" x14ac:dyDescent="0.2"/>
    <row r="462" ht="11.25" customHeight="1" x14ac:dyDescent="0.2"/>
    <row r="463" ht="11.25" customHeight="1" x14ac:dyDescent="0.2"/>
    <row r="464" ht="11.25" customHeight="1" x14ac:dyDescent="0.2"/>
    <row r="465" ht="11.25" customHeight="1" x14ac:dyDescent="0.2"/>
    <row r="466" ht="11.25" customHeight="1" x14ac:dyDescent="0.2"/>
    <row r="467" ht="11.25" customHeight="1" x14ac:dyDescent="0.2"/>
    <row r="468" ht="11.25" customHeight="1" x14ac:dyDescent="0.2"/>
    <row r="469" ht="11.25" customHeight="1" x14ac:dyDescent="0.2"/>
    <row r="470" ht="11.25" customHeight="1" x14ac:dyDescent="0.2"/>
    <row r="471" ht="11.25" customHeight="1" x14ac:dyDescent="0.2"/>
    <row r="472" ht="11.25" customHeight="1" x14ac:dyDescent="0.2"/>
    <row r="473" ht="11.25" customHeight="1" x14ac:dyDescent="0.2"/>
    <row r="474" ht="11.25" customHeight="1" x14ac:dyDescent="0.2"/>
    <row r="475" ht="11.25" customHeight="1" x14ac:dyDescent="0.2"/>
    <row r="476" ht="11.25" customHeight="1" x14ac:dyDescent="0.2"/>
    <row r="477" ht="11.25" customHeight="1" x14ac:dyDescent="0.2"/>
    <row r="478" ht="11.25" customHeight="1" x14ac:dyDescent="0.2"/>
    <row r="479" ht="11.25" customHeight="1" x14ac:dyDescent="0.2"/>
    <row r="480" ht="11.25" customHeight="1" x14ac:dyDescent="0.2"/>
    <row r="481" ht="11.25" customHeight="1" x14ac:dyDescent="0.2"/>
    <row r="482" ht="11.25" customHeight="1" x14ac:dyDescent="0.2"/>
    <row r="483" ht="11.25" customHeight="1" x14ac:dyDescent="0.2"/>
    <row r="484" ht="11.25" customHeight="1" x14ac:dyDescent="0.2"/>
    <row r="485" ht="11.25" customHeight="1" x14ac:dyDescent="0.2"/>
    <row r="486" ht="11.25" customHeight="1" x14ac:dyDescent="0.2"/>
    <row r="487" ht="11.25" customHeight="1" x14ac:dyDescent="0.2"/>
    <row r="488" ht="11.25" customHeight="1" x14ac:dyDescent="0.2"/>
    <row r="489" ht="11.25" customHeight="1" x14ac:dyDescent="0.2"/>
    <row r="490" ht="11.25" customHeight="1" x14ac:dyDescent="0.2"/>
    <row r="491" ht="11.25" customHeight="1" x14ac:dyDescent="0.2"/>
    <row r="492" ht="11.25" customHeight="1" x14ac:dyDescent="0.2"/>
    <row r="493" ht="11.25" customHeight="1" x14ac:dyDescent="0.2"/>
    <row r="494" ht="11.25" customHeight="1" x14ac:dyDescent="0.2"/>
    <row r="495" ht="11.25" customHeight="1" x14ac:dyDescent="0.2"/>
    <row r="496" ht="11.25" customHeight="1" x14ac:dyDescent="0.2"/>
    <row r="497" ht="11.25" customHeight="1" x14ac:dyDescent="0.2"/>
    <row r="498" ht="11.25" customHeight="1" x14ac:dyDescent="0.2"/>
    <row r="499" ht="11.25" customHeight="1" x14ac:dyDescent="0.2"/>
    <row r="500" ht="11.25" customHeight="1" x14ac:dyDescent="0.2"/>
    <row r="501" ht="11.25" customHeight="1" x14ac:dyDescent="0.2"/>
    <row r="502" ht="11.25" customHeight="1" x14ac:dyDescent="0.2"/>
    <row r="503" ht="11.25" customHeight="1" x14ac:dyDescent="0.2"/>
    <row r="504" ht="11.25" customHeight="1" x14ac:dyDescent="0.2"/>
    <row r="505" ht="11.25" customHeight="1" x14ac:dyDescent="0.2"/>
    <row r="506" ht="11.25" customHeight="1" x14ac:dyDescent="0.2"/>
    <row r="507" ht="11.25" customHeight="1" x14ac:dyDescent="0.2"/>
    <row r="508" ht="11.25" customHeight="1" x14ac:dyDescent="0.2"/>
    <row r="509" ht="11.25" customHeight="1" x14ac:dyDescent="0.2"/>
    <row r="510" ht="11.25" customHeight="1" x14ac:dyDescent="0.2"/>
    <row r="511" ht="11.25" customHeight="1" x14ac:dyDescent="0.2"/>
    <row r="512" ht="11.25" customHeight="1" x14ac:dyDescent="0.2"/>
    <row r="513" ht="11.25" customHeight="1" x14ac:dyDescent="0.2"/>
    <row r="514" ht="11.25" customHeight="1" x14ac:dyDescent="0.2"/>
    <row r="515" ht="11.25" customHeight="1" x14ac:dyDescent="0.2"/>
    <row r="516" ht="11.25" customHeight="1" x14ac:dyDescent="0.2"/>
    <row r="517" ht="11.25" customHeight="1" x14ac:dyDescent="0.2"/>
    <row r="518" ht="11.25" customHeight="1" x14ac:dyDescent="0.2"/>
    <row r="519" ht="11.25" customHeight="1" x14ac:dyDescent="0.2"/>
    <row r="520" ht="11.25" customHeight="1" x14ac:dyDescent="0.2"/>
    <row r="521" ht="11.25" customHeight="1" x14ac:dyDescent="0.2"/>
    <row r="522" ht="11.25" customHeight="1" x14ac:dyDescent="0.2"/>
    <row r="523" ht="11.25" customHeight="1" x14ac:dyDescent="0.2"/>
    <row r="524" ht="11.25" customHeight="1" x14ac:dyDescent="0.2"/>
    <row r="525" ht="11.25" customHeight="1" x14ac:dyDescent="0.2"/>
    <row r="526" ht="11.25" customHeight="1" x14ac:dyDescent="0.2"/>
    <row r="527" ht="11.25" customHeight="1" x14ac:dyDescent="0.2"/>
    <row r="528" ht="11.25" customHeight="1" x14ac:dyDescent="0.2"/>
    <row r="529" ht="11.25" customHeight="1" x14ac:dyDescent="0.2"/>
    <row r="530" ht="11.25" customHeight="1" x14ac:dyDescent="0.2"/>
    <row r="531" ht="11.25" customHeight="1" x14ac:dyDescent="0.2"/>
    <row r="532" ht="11.25" customHeight="1" x14ac:dyDescent="0.2"/>
    <row r="533" ht="11.25" customHeight="1" x14ac:dyDescent="0.2"/>
    <row r="534" ht="11.25" customHeight="1" x14ac:dyDescent="0.2"/>
    <row r="535" ht="11.25" customHeight="1" x14ac:dyDescent="0.2"/>
    <row r="536" ht="11.25" customHeight="1" x14ac:dyDescent="0.2"/>
    <row r="537" ht="11.25" customHeight="1" x14ac:dyDescent="0.2"/>
    <row r="538" ht="11.25" customHeight="1" x14ac:dyDescent="0.2"/>
    <row r="539" ht="11.25" customHeight="1" x14ac:dyDescent="0.2"/>
    <row r="540" ht="11.25" customHeight="1" x14ac:dyDescent="0.2"/>
    <row r="541" ht="11.25" customHeight="1" x14ac:dyDescent="0.2"/>
    <row r="542" ht="11.25" customHeight="1" x14ac:dyDescent="0.2"/>
    <row r="543" ht="11.25" customHeight="1" x14ac:dyDescent="0.2"/>
    <row r="544" ht="11.25" customHeight="1" x14ac:dyDescent="0.2"/>
    <row r="545" ht="11.25" customHeight="1" x14ac:dyDescent="0.2"/>
    <row r="546" ht="11.25" customHeight="1" x14ac:dyDescent="0.2"/>
    <row r="547" ht="11.25" customHeight="1" x14ac:dyDescent="0.2"/>
    <row r="548" ht="11.25" customHeight="1" x14ac:dyDescent="0.2"/>
    <row r="549" ht="11.25" customHeight="1" x14ac:dyDescent="0.2"/>
    <row r="550" ht="11.25" customHeight="1" x14ac:dyDescent="0.2"/>
    <row r="551" ht="11.25" customHeight="1" x14ac:dyDescent="0.2"/>
    <row r="552" ht="11.25" customHeight="1" x14ac:dyDescent="0.2"/>
    <row r="553" ht="11.25" customHeight="1" x14ac:dyDescent="0.2"/>
    <row r="554" ht="11.25" customHeight="1" x14ac:dyDescent="0.2"/>
    <row r="555" ht="11.25" customHeight="1" x14ac:dyDescent="0.2"/>
    <row r="556" ht="11.25" customHeight="1" x14ac:dyDescent="0.2"/>
    <row r="557" ht="11.25" customHeight="1" x14ac:dyDescent="0.2"/>
    <row r="558" ht="11.25" customHeight="1" x14ac:dyDescent="0.2"/>
    <row r="559" ht="11.25" customHeight="1" x14ac:dyDescent="0.2"/>
    <row r="560" ht="11.25" customHeight="1" x14ac:dyDescent="0.2"/>
    <row r="561" ht="11.25" customHeight="1" x14ac:dyDescent="0.2"/>
    <row r="562" ht="11.25" customHeight="1" x14ac:dyDescent="0.2"/>
    <row r="563" ht="11.25" customHeight="1" x14ac:dyDescent="0.2"/>
    <row r="564" ht="11.25" customHeight="1" x14ac:dyDescent="0.2"/>
    <row r="565" ht="11.25" customHeight="1" x14ac:dyDescent="0.2"/>
    <row r="566" ht="11.25" customHeight="1" x14ac:dyDescent="0.2"/>
    <row r="567" ht="11.25" customHeight="1" x14ac:dyDescent="0.2"/>
    <row r="568" ht="11.25" customHeight="1" x14ac:dyDescent="0.2"/>
    <row r="569" ht="11.25" customHeight="1" x14ac:dyDescent="0.2"/>
    <row r="570" ht="11.25" customHeight="1" x14ac:dyDescent="0.2"/>
    <row r="571" ht="11.25" customHeight="1" x14ac:dyDescent="0.2"/>
    <row r="572" ht="11.25" customHeight="1" x14ac:dyDescent="0.2"/>
    <row r="573" ht="11.25" customHeight="1" x14ac:dyDescent="0.2"/>
    <row r="574" ht="11.25" customHeight="1" x14ac:dyDescent="0.2"/>
    <row r="575" ht="11.25" customHeight="1" x14ac:dyDescent="0.2"/>
    <row r="576" ht="11.25" customHeight="1" x14ac:dyDescent="0.2"/>
    <row r="577" ht="11.25" customHeight="1" x14ac:dyDescent="0.2"/>
    <row r="578" ht="11.25" customHeight="1" x14ac:dyDescent="0.2"/>
    <row r="579" ht="11.25" customHeight="1" x14ac:dyDescent="0.2"/>
    <row r="580" ht="11.25" customHeight="1" x14ac:dyDescent="0.2"/>
    <row r="581" ht="11.25" customHeight="1" x14ac:dyDescent="0.2"/>
    <row r="582" ht="11.25" customHeight="1" x14ac:dyDescent="0.2"/>
    <row r="583" ht="11.25" customHeight="1" x14ac:dyDescent="0.2"/>
    <row r="584" ht="11.25" customHeight="1" x14ac:dyDescent="0.2"/>
    <row r="585" ht="11.25" customHeight="1" x14ac:dyDescent="0.2"/>
    <row r="586" ht="11.25" customHeight="1" x14ac:dyDescent="0.2"/>
    <row r="587" ht="11.25" customHeight="1" x14ac:dyDescent="0.2"/>
    <row r="588" ht="11.25" customHeight="1" x14ac:dyDescent="0.2"/>
    <row r="589" ht="11.25" customHeight="1" x14ac:dyDescent="0.2"/>
    <row r="590" ht="11.25" customHeight="1" x14ac:dyDescent="0.2"/>
    <row r="591" ht="11.25" customHeight="1" x14ac:dyDescent="0.2"/>
    <row r="592" ht="11.25" customHeight="1" x14ac:dyDescent="0.2"/>
    <row r="593" ht="11.25" customHeight="1" x14ac:dyDescent="0.2"/>
    <row r="594" ht="11.25" customHeight="1" x14ac:dyDescent="0.2"/>
    <row r="595" ht="11.25" customHeight="1" x14ac:dyDescent="0.2"/>
    <row r="596" ht="11.25" customHeight="1" x14ac:dyDescent="0.2"/>
    <row r="597" ht="11.25" customHeight="1" x14ac:dyDescent="0.2"/>
    <row r="598" ht="11.25" customHeight="1" x14ac:dyDescent="0.2"/>
    <row r="599" ht="11.25" customHeight="1" x14ac:dyDescent="0.2"/>
    <row r="600" ht="11.25" customHeight="1" x14ac:dyDescent="0.2"/>
    <row r="601" ht="11.25" customHeight="1" x14ac:dyDescent="0.2"/>
    <row r="602" ht="11.25" customHeight="1" x14ac:dyDescent="0.2"/>
    <row r="603" ht="11.25" customHeight="1" x14ac:dyDescent="0.2"/>
    <row r="604" ht="11.25" customHeight="1" x14ac:dyDescent="0.2"/>
    <row r="605" ht="11.25" customHeight="1" x14ac:dyDescent="0.2"/>
    <row r="606" ht="11.25" customHeight="1" x14ac:dyDescent="0.2"/>
    <row r="607" ht="11.25" customHeight="1" x14ac:dyDescent="0.2"/>
    <row r="608" ht="11.25" customHeight="1" x14ac:dyDescent="0.2"/>
    <row r="609" ht="11.25" customHeight="1" x14ac:dyDescent="0.2"/>
    <row r="610" ht="11.25" customHeight="1" x14ac:dyDescent="0.2"/>
    <row r="611" ht="11.25" customHeight="1" x14ac:dyDescent="0.2"/>
    <row r="612" ht="11.25" customHeight="1" x14ac:dyDescent="0.2"/>
    <row r="613" ht="11.25" customHeight="1" x14ac:dyDescent="0.2"/>
    <row r="614" ht="11.25" customHeight="1" x14ac:dyDescent="0.2"/>
    <row r="615" ht="11.25" customHeight="1" x14ac:dyDescent="0.2"/>
    <row r="616" ht="11.25" customHeight="1" x14ac:dyDescent="0.2"/>
    <row r="617" ht="11.25" customHeight="1" x14ac:dyDescent="0.2"/>
    <row r="618" ht="11.25" customHeight="1" x14ac:dyDescent="0.2"/>
    <row r="619" ht="11.25" customHeight="1" x14ac:dyDescent="0.2"/>
    <row r="620" ht="11.25" customHeight="1" x14ac:dyDescent="0.2"/>
    <row r="621" ht="11.25" customHeight="1" x14ac:dyDescent="0.2"/>
    <row r="622" ht="11.25" customHeight="1" x14ac:dyDescent="0.2"/>
    <row r="623" ht="11.25" customHeight="1" x14ac:dyDescent="0.2"/>
    <row r="624" ht="11.25" customHeight="1" x14ac:dyDescent="0.2"/>
    <row r="625" ht="11.25" customHeight="1" x14ac:dyDescent="0.2"/>
    <row r="626" ht="11.25" customHeight="1" x14ac:dyDescent="0.2"/>
    <row r="627" ht="11.25" customHeight="1" x14ac:dyDescent="0.2"/>
    <row r="628" ht="11.25" customHeight="1" x14ac:dyDescent="0.2"/>
    <row r="629" ht="11.25" customHeight="1" x14ac:dyDescent="0.2"/>
    <row r="630" ht="11.25" customHeight="1" x14ac:dyDescent="0.2"/>
    <row r="631" ht="11.25" customHeight="1" x14ac:dyDescent="0.2"/>
    <row r="632" ht="11.25" customHeight="1" x14ac:dyDescent="0.2"/>
    <row r="633" ht="11.25" customHeight="1" x14ac:dyDescent="0.2"/>
    <row r="634" ht="11.25" customHeight="1" x14ac:dyDescent="0.2"/>
    <row r="635" ht="11.25" customHeight="1" x14ac:dyDescent="0.2"/>
    <row r="636" ht="11.25" customHeight="1" x14ac:dyDescent="0.2"/>
    <row r="637" ht="11.25" customHeight="1" x14ac:dyDescent="0.2"/>
    <row r="638" ht="11.25" customHeight="1" x14ac:dyDescent="0.2"/>
    <row r="639" ht="11.25" customHeight="1" x14ac:dyDescent="0.2"/>
    <row r="640" ht="11.25" customHeight="1" x14ac:dyDescent="0.2"/>
    <row r="641" ht="11.25" customHeight="1" x14ac:dyDescent="0.2"/>
    <row r="642" ht="11.25" customHeight="1" x14ac:dyDescent="0.2"/>
    <row r="643" ht="11.25" customHeight="1" x14ac:dyDescent="0.2"/>
    <row r="644" ht="11.25" customHeight="1" x14ac:dyDescent="0.2"/>
    <row r="645" ht="11.25" customHeight="1" x14ac:dyDescent="0.2"/>
    <row r="646" ht="11.25" customHeight="1" x14ac:dyDescent="0.2"/>
    <row r="647" ht="11.25" customHeight="1" x14ac:dyDescent="0.2"/>
    <row r="648" ht="11.25" customHeight="1" x14ac:dyDescent="0.2"/>
    <row r="649" ht="11.25" customHeight="1" x14ac:dyDescent="0.2"/>
    <row r="650" ht="11.25" customHeight="1" x14ac:dyDescent="0.2"/>
    <row r="651" ht="11.25" customHeight="1" x14ac:dyDescent="0.2"/>
    <row r="652" ht="11.25" customHeight="1" x14ac:dyDescent="0.2"/>
    <row r="653" ht="11.25" customHeight="1" x14ac:dyDescent="0.2"/>
    <row r="654" ht="11.25" customHeight="1" x14ac:dyDescent="0.2"/>
    <row r="655" ht="11.25" customHeight="1" x14ac:dyDescent="0.2"/>
    <row r="656" ht="11.25" customHeight="1" x14ac:dyDescent="0.2"/>
    <row r="657" ht="11.25" customHeight="1" x14ac:dyDescent="0.2"/>
    <row r="658" ht="11.25" customHeight="1" x14ac:dyDescent="0.2"/>
    <row r="659" ht="11.25" customHeight="1" x14ac:dyDescent="0.2"/>
    <row r="660" ht="11.25" customHeight="1" x14ac:dyDescent="0.2"/>
    <row r="661" ht="11.25" customHeight="1" x14ac:dyDescent="0.2"/>
    <row r="662" ht="11.25" customHeight="1" x14ac:dyDescent="0.2"/>
    <row r="663" ht="11.25" customHeight="1" x14ac:dyDescent="0.2"/>
    <row r="664" ht="11.25" customHeight="1" x14ac:dyDescent="0.2"/>
    <row r="665" ht="11.25" customHeight="1" x14ac:dyDescent="0.2"/>
    <row r="666" ht="11.25" customHeight="1" x14ac:dyDescent="0.2"/>
    <row r="667" ht="11.25" customHeight="1" x14ac:dyDescent="0.2"/>
    <row r="668" ht="11.25" customHeight="1" x14ac:dyDescent="0.2"/>
    <row r="669" ht="11.25" customHeight="1" x14ac:dyDescent="0.2"/>
    <row r="670" ht="11.25" customHeight="1" x14ac:dyDescent="0.2"/>
    <row r="671" ht="11.25" customHeight="1" x14ac:dyDescent="0.2"/>
    <row r="672" ht="11.25" customHeight="1" x14ac:dyDescent="0.2"/>
    <row r="673" ht="11.25" customHeight="1" x14ac:dyDescent="0.2"/>
    <row r="674" ht="11.25" customHeight="1" x14ac:dyDescent="0.2"/>
    <row r="675" ht="11.25" customHeight="1" x14ac:dyDescent="0.2"/>
    <row r="676" ht="11.25" customHeight="1" x14ac:dyDescent="0.2"/>
    <row r="677" ht="11.25" customHeight="1" x14ac:dyDescent="0.2"/>
    <row r="678" ht="11.25" customHeight="1" x14ac:dyDescent="0.2"/>
    <row r="679" ht="11.25" customHeight="1" x14ac:dyDescent="0.2"/>
    <row r="680" ht="11.25" customHeight="1" x14ac:dyDescent="0.2"/>
    <row r="681" ht="11.25" customHeight="1" x14ac:dyDescent="0.2"/>
    <row r="682" ht="11.25" customHeight="1" x14ac:dyDescent="0.2"/>
    <row r="683" ht="11.25" customHeight="1" x14ac:dyDescent="0.2"/>
    <row r="684" ht="11.25" customHeight="1" x14ac:dyDescent="0.2"/>
    <row r="685" ht="11.25" customHeight="1" x14ac:dyDescent="0.2"/>
    <row r="686" ht="11.25" customHeight="1" x14ac:dyDescent="0.2"/>
    <row r="687" ht="11.25" customHeight="1" x14ac:dyDescent="0.2"/>
    <row r="688" ht="11.25" customHeight="1" x14ac:dyDescent="0.2"/>
    <row r="689" ht="11.25" customHeight="1" x14ac:dyDescent="0.2"/>
    <row r="690" ht="11.25" customHeight="1" x14ac:dyDescent="0.2"/>
    <row r="691" ht="11.25" customHeight="1" x14ac:dyDescent="0.2"/>
    <row r="692" ht="11.25" customHeight="1" x14ac:dyDescent="0.2"/>
    <row r="693" ht="11.25" customHeight="1" x14ac:dyDescent="0.2"/>
    <row r="694" ht="11.25" customHeight="1" x14ac:dyDescent="0.2"/>
    <row r="695" ht="11.25" customHeight="1" x14ac:dyDescent="0.2"/>
    <row r="696" ht="11.25" customHeight="1" x14ac:dyDescent="0.2"/>
    <row r="697" ht="11.25" customHeight="1" x14ac:dyDescent="0.2"/>
    <row r="698" ht="11.25" customHeight="1" x14ac:dyDescent="0.2"/>
    <row r="699" ht="11.25" customHeight="1" x14ac:dyDescent="0.2"/>
    <row r="700" ht="11.25" customHeight="1" x14ac:dyDescent="0.2"/>
    <row r="701" ht="11.25" customHeight="1" x14ac:dyDescent="0.2"/>
    <row r="702" ht="11.25" customHeight="1" x14ac:dyDescent="0.2"/>
    <row r="703" ht="11.25" customHeight="1" x14ac:dyDescent="0.2"/>
    <row r="704" ht="11.25" customHeight="1" x14ac:dyDescent="0.2"/>
    <row r="705" ht="11.25" customHeight="1" x14ac:dyDescent="0.2"/>
    <row r="706" ht="11.25" customHeight="1" x14ac:dyDescent="0.2"/>
    <row r="707" ht="11.25" customHeight="1" x14ac:dyDescent="0.2"/>
    <row r="708" ht="11.25" customHeight="1" x14ac:dyDescent="0.2"/>
    <row r="709" ht="11.25" customHeight="1" x14ac:dyDescent="0.2"/>
    <row r="710" ht="11.25" customHeight="1" x14ac:dyDescent="0.2"/>
    <row r="711" ht="11.25" customHeight="1" x14ac:dyDescent="0.2"/>
    <row r="712" ht="11.25" customHeight="1" x14ac:dyDescent="0.2"/>
    <row r="713" ht="11.25" customHeight="1" x14ac:dyDescent="0.2"/>
    <row r="714" ht="11.25" customHeight="1" x14ac:dyDescent="0.2"/>
    <row r="715" ht="11.25" customHeight="1" x14ac:dyDescent="0.2"/>
    <row r="716" ht="11.25" customHeight="1" x14ac:dyDescent="0.2"/>
    <row r="717" ht="11.25" customHeight="1" x14ac:dyDescent="0.2"/>
    <row r="718" ht="11.25" customHeight="1" x14ac:dyDescent="0.2"/>
    <row r="719" ht="11.25" customHeight="1" x14ac:dyDescent="0.2"/>
    <row r="720" ht="11.25" customHeight="1" x14ac:dyDescent="0.2"/>
    <row r="721" ht="11.25" customHeight="1" x14ac:dyDescent="0.2"/>
    <row r="722" ht="11.25" customHeight="1" x14ac:dyDescent="0.2"/>
    <row r="723" ht="11.25" customHeight="1" x14ac:dyDescent="0.2"/>
    <row r="724" ht="11.25" customHeight="1" x14ac:dyDescent="0.2"/>
    <row r="725" ht="11.25" customHeight="1" x14ac:dyDescent="0.2"/>
    <row r="726" ht="11.25" customHeight="1" x14ac:dyDescent="0.2"/>
    <row r="727" ht="11.25" customHeight="1" x14ac:dyDescent="0.2"/>
    <row r="728" ht="11.25" customHeight="1" x14ac:dyDescent="0.2"/>
    <row r="729" ht="11.25" customHeight="1" x14ac:dyDescent="0.2"/>
    <row r="730" ht="11.25" customHeight="1" x14ac:dyDescent="0.2"/>
    <row r="731" ht="11.25" customHeight="1" x14ac:dyDescent="0.2"/>
    <row r="732" ht="11.25" customHeight="1" x14ac:dyDescent="0.2"/>
    <row r="733" ht="11.25" customHeight="1" x14ac:dyDescent="0.2"/>
    <row r="734" ht="11.25" customHeight="1" x14ac:dyDescent="0.2"/>
    <row r="735" ht="11.25" customHeight="1" x14ac:dyDescent="0.2"/>
    <row r="736" ht="11.25" customHeight="1" x14ac:dyDescent="0.2"/>
    <row r="737" ht="11.25" customHeight="1" x14ac:dyDescent="0.2"/>
    <row r="738" ht="11.25" customHeight="1" x14ac:dyDescent="0.2"/>
    <row r="739" ht="11.25" customHeight="1" x14ac:dyDescent="0.2"/>
    <row r="740" ht="11.25" customHeight="1" x14ac:dyDescent="0.2"/>
    <row r="741" ht="11.25" customHeight="1" x14ac:dyDescent="0.2"/>
    <row r="742" ht="11.25" customHeight="1" x14ac:dyDescent="0.2"/>
    <row r="743" ht="11.25" customHeight="1" x14ac:dyDescent="0.2"/>
    <row r="744" ht="11.25" customHeight="1" x14ac:dyDescent="0.2"/>
    <row r="745" ht="11.25" customHeight="1" x14ac:dyDescent="0.2"/>
    <row r="746" ht="11.25" customHeight="1" x14ac:dyDescent="0.2"/>
    <row r="747" ht="11.25" customHeight="1" x14ac:dyDescent="0.2"/>
    <row r="748" ht="11.25" customHeight="1" x14ac:dyDescent="0.2"/>
    <row r="749" ht="11.25" customHeight="1" x14ac:dyDescent="0.2"/>
    <row r="750" ht="11.25" customHeight="1" x14ac:dyDescent="0.2"/>
    <row r="751" ht="11.25" customHeight="1" x14ac:dyDescent="0.2"/>
    <row r="752" ht="11.25" customHeight="1" x14ac:dyDescent="0.2"/>
    <row r="753" ht="11.25" customHeight="1" x14ac:dyDescent="0.2"/>
    <row r="754" ht="11.25" customHeight="1" x14ac:dyDescent="0.2"/>
    <row r="755" ht="11.25" customHeight="1" x14ac:dyDescent="0.2"/>
    <row r="756" ht="11.25" customHeight="1" x14ac:dyDescent="0.2"/>
    <row r="757" ht="11.25" customHeight="1" x14ac:dyDescent="0.2"/>
    <row r="758" ht="11.25" customHeight="1" x14ac:dyDescent="0.2"/>
    <row r="759" ht="11.25" customHeight="1" x14ac:dyDescent="0.2"/>
    <row r="760" ht="11.25" customHeight="1" x14ac:dyDescent="0.2"/>
    <row r="761" ht="11.25" customHeight="1" x14ac:dyDescent="0.2"/>
    <row r="762" ht="11.25" customHeight="1" x14ac:dyDescent="0.2"/>
    <row r="763" ht="11.25" customHeight="1" x14ac:dyDescent="0.2"/>
    <row r="764" ht="11.25" customHeight="1" x14ac:dyDescent="0.2"/>
    <row r="765" ht="11.25" customHeight="1" x14ac:dyDescent="0.2"/>
    <row r="766" ht="11.25" customHeight="1" x14ac:dyDescent="0.2"/>
    <row r="767" ht="11.25" customHeight="1" x14ac:dyDescent="0.2"/>
    <row r="768" ht="11.25" customHeight="1" x14ac:dyDescent="0.2"/>
    <row r="769" ht="11.25" customHeight="1" x14ac:dyDescent="0.2"/>
    <row r="770" ht="11.25" customHeight="1" x14ac:dyDescent="0.2"/>
    <row r="771" ht="11.25" customHeight="1" x14ac:dyDescent="0.2"/>
    <row r="772" ht="11.25" customHeight="1" x14ac:dyDescent="0.2"/>
    <row r="773" ht="11.25" customHeight="1" x14ac:dyDescent="0.2"/>
    <row r="774" ht="11.25" customHeight="1" x14ac:dyDescent="0.2"/>
    <row r="775" ht="11.25" customHeight="1" x14ac:dyDescent="0.2"/>
    <row r="776" ht="11.25" customHeight="1" x14ac:dyDescent="0.2"/>
    <row r="777" ht="11.25" customHeight="1" x14ac:dyDescent="0.2"/>
    <row r="778" ht="11.25" customHeight="1" x14ac:dyDescent="0.2"/>
    <row r="779" ht="11.25" customHeight="1" x14ac:dyDescent="0.2"/>
    <row r="780" ht="11.25" customHeight="1" x14ac:dyDescent="0.2"/>
    <row r="781" ht="11.25" customHeight="1" x14ac:dyDescent="0.2"/>
    <row r="782" ht="11.25" customHeight="1" x14ac:dyDescent="0.2"/>
    <row r="783" ht="11.25" customHeight="1" x14ac:dyDescent="0.2"/>
    <row r="784" ht="11.25" customHeight="1" x14ac:dyDescent="0.2"/>
    <row r="785" ht="11.25" customHeight="1" x14ac:dyDescent="0.2"/>
    <row r="786" ht="11.25" customHeight="1" x14ac:dyDescent="0.2"/>
    <row r="787" ht="11.25" customHeight="1" x14ac:dyDescent="0.2"/>
    <row r="788" ht="11.25" customHeight="1" x14ac:dyDescent="0.2"/>
    <row r="789" ht="11.25" customHeight="1" x14ac:dyDescent="0.2"/>
    <row r="790" ht="11.25" customHeight="1" x14ac:dyDescent="0.2"/>
    <row r="791" ht="11.25" customHeight="1" x14ac:dyDescent="0.2"/>
    <row r="792" ht="11.25" customHeight="1" x14ac:dyDescent="0.2"/>
    <row r="793" ht="11.25" customHeight="1" x14ac:dyDescent="0.2"/>
    <row r="794" ht="11.25" customHeight="1" x14ac:dyDescent="0.2"/>
    <row r="795" ht="11.25" customHeight="1" x14ac:dyDescent="0.2"/>
    <row r="796" ht="11.25" customHeight="1" x14ac:dyDescent="0.2"/>
    <row r="797" ht="11.25" customHeight="1" x14ac:dyDescent="0.2"/>
    <row r="798" ht="11.25" customHeight="1" x14ac:dyDescent="0.2"/>
    <row r="799" ht="11.25" customHeight="1" x14ac:dyDescent="0.2"/>
    <row r="800" ht="11.25" customHeight="1" x14ac:dyDescent="0.2"/>
    <row r="801" ht="11.25" customHeight="1" x14ac:dyDescent="0.2"/>
    <row r="802" ht="11.25" customHeight="1" x14ac:dyDescent="0.2"/>
    <row r="803" ht="11.25" customHeight="1" x14ac:dyDescent="0.2"/>
    <row r="804" ht="11.25" customHeight="1" x14ac:dyDescent="0.2"/>
    <row r="805" ht="11.25" customHeight="1" x14ac:dyDescent="0.2"/>
    <row r="806" ht="11.25" customHeight="1" x14ac:dyDescent="0.2"/>
    <row r="807" ht="11.25" customHeight="1" x14ac:dyDescent="0.2"/>
    <row r="808" ht="11.25" customHeight="1" x14ac:dyDescent="0.2"/>
    <row r="809" ht="11.25" customHeight="1" x14ac:dyDescent="0.2"/>
    <row r="810" ht="11.25" customHeight="1" x14ac:dyDescent="0.2"/>
    <row r="811" ht="11.25" customHeight="1" x14ac:dyDescent="0.2"/>
    <row r="812" ht="11.25" customHeight="1" x14ac:dyDescent="0.2"/>
    <row r="813" ht="11.25" customHeight="1" x14ac:dyDescent="0.2"/>
    <row r="814" ht="11.25" customHeight="1" x14ac:dyDescent="0.2"/>
    <row r="815" ht="11.25" customHeight="1" x14ac:dyDescent="0.2"/>
    <row r="816" ht="11.25" customHeight="1" x14ac:dyDescent="0.2"/>
    <row r="817" ht="11.25" customHeight="1" x14ac:dyDescent="0.2"/>
    <row r="818" ht="11.25" customHeight="1" x14ac:dyDescent="0.2"/>
    <row r="819" ht="11.25" customHeight="1" x14ac:dyDescent="0.2"/>
    <row r="820" ht="11.25" customHeight="1" x14ac:dyDescent="0.2"/>
    <row r="821" ht="11.25" customHeight="1" x14ac:dyDescent="0.2"/>
    <row r="822" ht="11.25" customHeight="1" x14ac:dyDescent="0.2"/>
    <row r="823" ht="11.25" customHeight="1" x14ac:dyDescent="0.2"/>
    <row r="824" ht="11.25" customHeight="1" x14ac:dyDescent="0.2"/>
    <row r="825" ht="11.25" customHeight="1" x14ac:dyDescent="0.2"/>
    <row r="826" ht="11.25" customHeight="1" x14ac:dyDescent="0.2"/>
    <row r="827" ht="11.25" customHeight="1" x14ac:dyDescent="0.2"/>
    <row r="828" ht="11.25" customHeight="1" x14ac:dyDescent="0.2"/>
    <row r="829" ht="11.25" customHeight="1" x14ac:dyDescent="0.2"/>
    <row r="830" ht="11.25" customHeight="1" x14ac:dyDescent="0.2"/>
    <row r="831" ht="11.25" customHeight="1" x14ac:dyDescent="0.2"/>
    <row r="832" ht="11.25" customHeight="1" x14ac:dyDescent="0.2"/>
    <row r="833" ht="11.25" customHeight="1" x14ac:dyDescent="0.2"/>
    <row r="834" ht="11.25" customHeight="1" x14ac:dyDescent="0.2"/>
    <row r="835" ht="11.25" customHeight="1" x14ac:dyDescent="0.2"/>
    <row r="836" ht="11.25" customHeight="1" x14ac:dyDescent="0.2"/>
    <row r="837" ht="11.25" customHeight="1" x14ac:dyDescent="0.2"/>
    <row r="838" ht="11.25" customHeight="1" x14ac:dyDescent="0.2"/>
    <row r="839" ht="11.25" customHeight="1" x14ac:dyDescent="0.2"/>
    <row r="840" ht="11.25" customHeight="1" x14ac:dyDescent="0.2"/>
    <row r="841" ht="11.25" customHeight="1" x14ac:dyDescent="0.2"/>
    <row r="842" ht="11.25" customHeight="1" x14ac:dyDescent="0.2"/>
    <row r="843" ht="11.25" customHeight="1" x14ac:dyDescent="0.2"/>
    <row r="844" ht="11.25" customHeight="1" x14ac:dyDescent="0.2"/>
    <row r="845" ht="11.25" customHeight="1" x14ac:dyDescent="0.2"/>
    <row r="846" ht="11.25" customHeight="1" x14ac:dyDescent="0.2"/>
    <row r="847" ht="11.25" customHeight="1" x14ac:dyDescent="0.2"/>
    <row r="848" ht="11.25" customHeight="1" x14ac:dyDescent="0.2"/>
    <row r="849" ht="11.25" customHeight="1" x14ac:dyDescent="0.2"/>
    <row r="850" ht="11.25" customHeight="1" x14ac:dyDescent="0.2"/>
    <row r="851" ht="11.25" customHeight="1" x14ac:dyDescent="0.2"/>
    <row r="852" ht="11.25" customHeight="1" x14ac:dyDescent="0.2"/>
    <row r="853" ht="11.25" customHeight="1" x14ac:dyDescent="0.2"/>
    <row r="854" ht="11.25" customHeight="1" x14ac:dyDescent="0.2"/>
    <row r="855" ht="11.25" customHeight="1" x14ac:dyDescent="0.2"/>
    <row r="856" ht="11.25" customHeight="1" x14ac:dyDescent="0.2"/>
    <row r="857" ht="11.25" customHeight="1" x14ac:dyDescent="0.2"/>
    <row r="858" ht="11.25" customHeight="1" x14ac:dyDescent="0.2"/>
    <row r="859" ht="11.25" customHeight="1" x14ac:dyDescent="0.2"/>
    <row r="860" ht="11.25" customHeight="1" x14ac:dyDescent="0.2"/>
    <row r="861" ht="11.25" customHeight="1" x14ac:dyDescent="0.2"/>
    <row r="862" ht="11.25" customHeight="1" x14ac:dyDescent="0.2"/>
    <row r="863" ht="11.25" customHeight="1" x14ac:dyDescent="0.2"/>
    <row r="864" ht="11.25" customHeight="1" x14ac:dyDescent="0.2"/>
    <row r="865" ht="11.25" customHeight="1" x14ac:dyDescent="0.2"/>
    <row r="866" ht="11.25" customHeight="1" x14ac:dyDescent="0.2"/>
    <row r="867" ht="11.25" customHeight="1" x14ac:dyDescent="0.2"/>
    <row r="868" ht="11.25" customHeight="1" x14ac:dyDescent="0.2"/>
    <row r="869" ht="11.25" customHeight="1" x14ac:dyDescent="0.2"/>
    <row r="870" ht="11.25" customHeight="1" x14ac:dyDescent="0.2"/>
    <row r="871" ht="11.25" customHeight="1" x14ac:dyDescent="0.2"/>
    <row r="872" ht="11.25" customHeight="1" x14ac:dyDescent="0.2"/>
    <row r="873" ht="11.25" customHeight="1" x14ac:dyDescent="0.2"/>
    <row r="874" ht="11.25" customHeight="1" x14ac:dyDescent="0.2"/>
    <row r="875" ht="11.25" customHeight="1" x14ac:dyDescent="0.2"/>
    <row r="876" ht="11.25" customHeight="1" x14ac:dyDescent="0.2"/>
    <row r="877" ht="11.25" customHeight="1" x14ac:dyDescent="0.2"/>
    <row r="878" ht="11.25" customHeight="1" x14ac:dyDescent="0.2"/>
    <row r="879" ht="11.25" customHeight="1" x14ac:dyDescent="0.2"/>
    <row r="880" ht="11.25" customHeight="1" x14ac:dyDescent="0.2"/>
    <row r="881" ht="11.25" customHeight="1" x14ac:dyDescent="0.2"/>
    <row r="882" ht="11.25" customHeight="1" x14ac:dyDescent="0.2"/>
    <row r="883" ht="11.25" customHeight="1" x14ac:dyDescent="0.2"/>
    <row r="884" ht="11.25" customHeight="1" x14ac:dyDescent="0.2"/>
    <row r="885" ht="11.25" customHeight="1" x14ac:dyDescent="0.2"/>
    <row r="886" ht="11.25" customHeight="1" x14ac:dyDescent="0.2"/>
    <row r="887" ht="11.25" customHeight="1" x14ac:dyDescent="0.2"/>
    <row r="888" ht="11.25" customHeight="1" x14ac:dyDescent="0.2"/>
    <row r="889" ht="11.25" customHeight="1" x14ac:dyDescent="0.2"/>
    <row r="890" ht="11.25" customHeight="1" x14ac:dyDescent="0.2"/>
    <row r="891" ht="11.25" customHeight="1" x14ac:dyDescent="0.2"/>
    <row r="892" ht="11.25" customHeight="1" x14ac:dyDescent="0.2"/>
    <row r="893" ht="11.25" customHeight="1" x14ac:dyDescent="0.2"/>
    <row r="894" ht="11.25" customHeight="1" x14ac:dyDescent="0.2"/>
    <row r="895" ht="11.25" customHeight="1" x14ac:dyDescent="0.2"/>
    <row r="896" ht="11.25" customHeight="1" x14ac:dyDescent="0.2"/>
    <row r="897" ht="11.25" customHeight="1" x14ac:dyDescent="0.2"/>
    <row r="898" ht="11.25" customHeight="1" x14ac:dyDescent="0.2"/>
    <row r="899" ht="11.25" customHeight="1" x14ac:dyDescent="0.2"/>
    <row r="900" ht="11.25" customHeight="1" x14ac:dyDescent="0.2"/>
    <row r="901" ht="11.25" customHeight="1" x14ac:dyDescent="0.2"/>
    <row r="902" ht="11.25" customHeight="1" x14ac:dyDescent="0.2"/>
    <row r="903" ht="11.25" customHeight="1" x14ac:dyDescent="0.2"/>
    <row r="904" ht="11.25" customHeight="1" x14ac:dyDescent="0.2"/>
    <row r="905" ht="11.25" customHeight="1" x14ac:dyDescent="0.2"/>
    <row r="906" ht="11.25" customHeight="1" x14ac:dyDescent="0.2"/>
    <row r="907" ht="11.25" customHeight="1" x14ac:dyDescent="0.2"/>
    <row r="908" ht="11.25" customHeight="1" x14ac:dyDescent="0.2"/>
    <row r="909" ht="11.25" customHeight="1" x14ac:dyDescent="0.2"/>
    <row r="910" ht="11.25" customHeight="1" x14ac:dyDescent="0.2"/>
    <row r="911" ht="11.25" customHeight="1" x14ac:dyDescent="0.2"/>
    <row r="912" ht="11.25" customHeight="1" x14ac:dyDescent="0.2"/>
    <row r="913" ht="11.25" customHeight="1" x14ac:dyDescent="0.2"/>
    <row r="914" ht="11.25" customHeight="1" x14ac:dyDescent="0.2"/>
    <row r="915" ht="11.25" customHeight="1" x14ac:dyDescent="0.2"/>
    <row r="916" ht="11.25" customHeight="1" x14ac:dyDescent="0.2"/>
    <row r="917" ht="11.25" customHeight="1" x14ac:dyDescent="0.2"/>
    <row r="918" ht="11.25" customHeight="1" x14ac:dyDescent="0.2"/>
    <row r="919" ht="11.25" customHeight="1" x14ac:dyDescent="0.2"/>
    <row r="920" ht="11.25" customHeight="1" x14ac:dyDescent="0.2"/>
    <row r="921" ht="11.25" customHeight="1" x14ac:dyDescent="0.2"/>
    <row r="922" ht="11.25" customHeight="1" x14ac:dyDescent="0.2"/>
    <row r="923" ht="11.25" customHeight="1" x14ac:dyDescent="0.2"/>
    <row r="924" ht="11.25" customHeight="1" x14ac:dyDescent="0.2"/>
    <row r="925" ht="11.25" customHeight="1" x14ac:dyDescent="0.2"/>
    <row r="926" ht="11.25" customHeight="1" x14ac:dyDescent="0.2"/>
    <row r="927" ht="11.25" customHeight="1" x14ac:dyDescent="0.2"/>
    <row r="928" ht="11.25" customHeight="1" x14ac:dyDescent="0.2"/>
    <row r="929" ht="11.25" customHeight="1" x14ac:dyDescent="0.2"/>
    <row r="930" ht="11.25" customHeight="1" x14ac:dyDescent="0.2"/>
    <row r="931" ht="11.25" customHeight="1" x14ac:dyDescent="0.2"/>
    <row r="932" ht="11.25" customHeight="1" x14ac:dyDescent="0.2"/>
    <row r="933" ht="11.25" customHeight="1" x14ac:dyDescent="0.2"/>
    <row r="934" ht="11.25" customHeight="1" x14ac:dyDescent="0.2"/>
    <row r="935" ht="11.25" customHeight="1" x14ac:dyDescent="0.2"/>
    <row r="936" ht="11.25" customHeight="1" x14ac:dyDescent="0.2"/>
    <row r="937" ht="11.25" customHeight="1" x14ac:dyDescent="0.2"/>
    <row r="938" ht="11.25" customHeight="1" x14ac:dyDescent="0.2"/>
    <row r="939" ht="11.25" customHeight="1" x14ac:dyDescent="0.2"/>
    <row r="940" ht="11.25" customHeight="1" x14ac:dyDescent="0.2"/>
    <row r="941" ht="11.25" customHeight="1" x14ac:dyDescent="0.2"/>
    <row r="942" ht="11.25" customHeight="1" x14ac:dyDescent="0.2"/>
    <row r="943" ht="11.25" customHeight="1" x14ac:dyDescent="0.2"/>
    <row r="944" ht="11.25" customHeight="1" x14ac:dyDescent="0.2"/>
    <row r="945" ht="11.25" customHeight="1" x14ac:dyDescent="0.2"/>
    <row r="946" ht="11.25" customHeight="1" x14ac:dyDescent="0.2"/>
    <row r="947" ht="11.25" customHeight="1" x14ac:dyDescent="0.2"/>
    <row r="948" ht="11.25" customHeight="1" x14ac:dyDescent="0.2"/>
    <row r="949" ht="11.25" customHeight="1" x14ac:dyDescent="0.2"/>
    <row r="950" ht="11.25" customHeight="1" x14ac:dyDescent="0.2"/>
    <row r="951" ht="11.25" customHeight="1" x14ac:dyDescent="0.2"/>
    <row r="952" ht="11.25" customHeight="1" x14ac:dyDescent="0.2"/>
    <row r="953" ht="11.25" customHeight="1" x14ac:dyDescent="0.2"/>
    <row r="954" ht="11.25" customHeight="1" x14ac:dyDescent="0.2"/>
    <row r="955" ht="11.25" customHeight="1" x14ac:dyDescent="0.2"/>
    <row r="956" ht="11.25" customHeight="1" x14ac:dyDescent="0.2"/>
    <row r="957" ht="11.25" customHeight="1" x14ac:dyDescent="0.2"/>
    <row r="958" ht="11.25" customHeight="1" x14ac:dyDescent="0.2"/>
    <row r="959" ht="11.25" customHeight="1" x14ac:dyDescent="0.2"/>
    <row r="960" ht="11.25" customHeight="1" x14ac:dyDescent="0.2"/>
    <row r="961" ht="11.25" customHeight="1" x14ac:dyDescent="0.2"/>
    <row r="962" ht="11.25" customHeight="1" x14ac:dyDescent="0.2"/>
    <row r="963" ht="11.25" customHeight="1" x14ac:dyDescent="0.2"/>
    <row r="964" ht="11.25" customHeight="1" x14ac:dyDescent="0.2"/>
    <row r="965" ht="11.25" customHeight="1" x14ac:dyDescent="0.2"/>
    <row r="966" ht="11.25" customHeight="1" x14ac:dyDescent="0.2"/>
    <row r="967" ht="11.25" customHeight="1" x14ac:dyDescent="0.2"/>
    <row r="968" ht="11.25" customHeight="1" x14ac:dyDescent="0.2"/>
    <row r="969" ht="11.25" customHeight="1" x14ac:dyDescent="0.2"/>
    <row r="970" ht="11.25" customHeight="1" x14ac:dyDescent="0.2"/>
    <row r="971" ht="11.25" customHeight="1" x14ac:dyDescent="0.2"/>
    <row r="972" ht="11.25" customHeight="1" x14ac:dyDescent="0.2"/>
    <row r="973" ht="11.25" customHeight="1" x14ac:dyDescent="0.2"/>
    <row r="974" ht="11.25" customHeight="1" x14ac:dyDescent="0.2"/>
    <row r="975" ht="11.25" customHeight="1" x14ac:dyDescent="0.2"/>
    <row r="976" ht="11.25" customHeight="1" x14ac:dyDescent="0.2"/>
    <row r="977" ht="11.25" customHeight="1" x14ac:dyDescent="0.2"/>
    <row r="978" ht="11.25" customHeight="1" x14ac:dyDescent="0.2"/>
    <row r="979" ht="11.25" customHeight="1" x14ac:dyDescent="0.2"/>
    <row r="980" ht="11.25" customHeight="1" x14ac:dyDescent="0.2"/>
    <row r="981" ht="11.25" customHeight="1" x14ac:dyDescent="0.2"/>
    <row r="982" ht="11.25" customHeight="1" x14ac:dyDescent="0.2"/>
    <row r="983" ht="11.25" customHeight="1" x14ac:dyDescent="0.2"/>
    <row r="984" ht="11.25" customHeight="1" x14ac:dyDescent="0.2"/>
    <row r="985" ht="11.25" customHeight="1" x14ac:dyDescent="0.2"/>
    <row r="986" ht="11.25" customHeight="1" x14ac:dyDescent="0.2"/>
    <row r="987" ht="11.25" customHeight="1" x14ac:dyDescent="0.2"/>
    <row r="988" ht="11.25" customHeight="1" x14ac:dyDescent="0.2"/>
    <row r="989" ht="11.25" customHeight="1" x14ac:dyDescent="0.2"/>
    <row r="990" ht="11.25" customHeight="1" x14ac:dyDescent="0.2"/>
    <row r="991" ht="11.25" customHeight="1" x14ac:dyDescent="0.2"/>
    <row r="992" ht="11.25" customHeight="1" x14ac:dyDescent="0.2"/>
    <row r="993" ht="11.25" customHeight="1" x14ac:dyDescent="0.2"/>
    <row r="994" ht="11.25" customHeight="1" x14ac:dyDescent="0.2"/>
    <row r="995" ht="11.25" customHeight="1" x14ac:dyDescent="0.2"/>
    <row r="996" ht="11.25" customHeight="1" x14ac:dyDescent="0.2"/>
    <row r="997" ht="11.25" customHeight="1" x14ac:dyDescent="0.2"/>
    <row r="998" ht="11.25" customHeight="1" x14ac:dyDescent="0.2"/>
    <row r="999" ht="11.25" customHeight="1" x14ac:dyDescent="0.2"/>
    <row r="1000" ht="11.25" customHeight="1" x14ac:dyDescent="0.2"/>
  </sheetData>
  <conditionalFormatting sqref="F15:F16">
    <cfRule type="expression" dxfId="1" priority="2">
      <formula>XFB15&lt;&gt;XFB17</formula>
    </cfRule>
  </conditionalFormatting>
  <conditionalFormatting sqref="D15:E16">
    <cfRule type="expression" dxfId="0" priority="3">
      <formula>XFA15&lt;&gt;XFA17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zoomScale="120" zoomScaleNormal="120" workbookViewId="0">
      <pane xSplit="1" topLeftCell="I1" activePane="topRight" state="frozen"/>
      <selection pane="topRight" activeCell="P37" sqref="P2:W37"/>
    </sheetView>
  </sheetViews>
  <sheetFormatPr defaultRowHeight="12.75" x14ac:dyDescent="0.2"/>
  <cols>
    <col min="1" max="1" width="18.5703125" customWidth="1"/>
    <col min="2" max="2" width="14" customWidth="1"/>
    <col min="3" max="3" width="10.7109375" customWidth="1"/>
    <col min="4" max="4" width="13.140625" customWidth="1"/>
    <col min="5" max="5" width="9.7109375" customWidth="1"/>
    <col min="6" max="6" width="12.42578125" customWidth="1"/>
    <col min="7" max="7" width="9.140625" customWidth="1"/>
    <col min="8" max="8" width="8.7109375" customWidth="1"/>
    <col min="9" max="9" width="11.7109375" customWidth="1"/>
    <col min="10" max="10" width="11.42578125" customWidth="1"/>
    <col min="11" max="11" width="11" customWidth="1"/>
    <col min="12" max="12" width="14" customWidth="1"/>
    <col min="13" max="13" width="14.140625" customWidth="1"/>
    <col min="14" max="14" width="13" customWidth="1"/>
    <col min="15" max="15" width="12.7109375" customWidth="1"/>
    <col min="16" max="16" width="12.42578125" customWidth="1"/>
    <col min="17" max="17" width="12.7109375" customWidth="1"/>
    <col min="18" max="26" width="9.140625" customWidth="1"/>
    <col min="27" max="1025" width="14.42578125" customWidth="1"/>
  </cols>
  <sheetData>
    <row r="1" spans="1:26" ht="11.25" customHeight="1" x14ac:dyDescent="0.2">
      <c r="A1" s="57" t="s">
        <v>22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"/>
      <c r="S1" s="5"/>
      <c r="T1" s="5"/>
      <c r="U1" s="5"/>
      <c r="V1" s="5"/>
      <c r="W1" s="5"/>
      <c r="X1" s="5"/>
      <c r="Y1" s="5"/>
      <c r="Z1" s="5"/>
    </row>
    <row r="2" spans="1:26" ht="11.25" customHeight="1" x14ac:dyDescent="0.2">
      <c r="A2" s="5"/>
      <c r="B2" s="31"/>
      <c r="C2" s="31"/>
      <c r="D2" s="42"/>
      <c r="E2" s="42"/>
      <c r="F2" s="42"/>
      <c r="G2" s="42"/>
      <c r="H2" s="42"/>
      <c r="I2" s="42"/>
      <c r="J2" s="42"/>
      <c r="K2" s="31"/>
      <c r="L2" s="42"/>
      <c r="M2" s="42"/>
      <c r="N2" s="42"/>
      <c r="O2" s="42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2" customHeight="1" x14ac:dyDescent="0.2">
      <c r="A3" s="59" t="s">
        <v>23</v>
      </c>
      <c r="B3" s="60">
        <v>2009</v>
      </c>
      <c r="C3" s="61"/>
      <c r="D3" s="60">
        <v>2010</v>
      </c>
      <c r="E3" s="61"/>
      <c r="F3" s="60">
        <v>2011</v>
      </c>
      <c r="G3" s="61"/>
      <c r="H3" s="62">
        <v>2012</v>
      </c>
      <c r="I3" s="61"/>
      <c r="J3" s="62">
        <v>2013</v>
      </c>
      <c r="K3" s="61"/>
      <c r="L3" s="62">
        <v>2014</v>
      </c>
      <c r="M3" s="61"/>
      <c r="N3" s="62">
        <v>2015</v>
      </c>
      <c r="O3" s="61"/>
      <c r="P3" s="63">
        <v>2016</v>
      </c>
      <c r="Q3" s="64"/>
      <c r="R3" s="63">
        <v>2017</v>
      </c>
      <c r="S3" s="64"/>
      <c r="T3" s="137">
        <v>2018</v>
      </c>
      <c r="U3" s="137"/>
      <c r="V3" s="137">
        <v>2019</v>
      </c>
      <c r="W3" s="137"/>
      <c r="X3" s="65"/>
      <c r="Y3" s="65"/>
      <c r="Z3" s="65"/>
    </row>
    <row r="4" spans="1:26" ht="11.25" customHeight="1" x14ac:dyDescent="0.2">
      <c r="A4" s="66" t="s">
        <v>24</v>
      </c>
      <c r="B4" s="8"/>
      <c r="C4" s="9">
        <v>25050.98</v>
      </c>
      <c r="D4" s="67"/>
      <c r="E4" s="68">
        <v>23990.36</v>
      </c>
      <c r="F4" s="69"/>
      <c r="G4" s="70">
        <v>24689.34</v>
      </c>
      <c r="H4" s="3"/>
      <c r="I4" s="71">
        <v>24748.39</v>
      </c>
      <c r="J4" s="3"/>
      <c r="K4" s="71">
        <v>25765.16</v>
      </c>
      <c r="L4" s="3"/>
      <c r="M4" s="71">
        <v>29331.39</v>
      </c>
      <c r="N4" s="3"/>
      <c r="O4" s="9">
        <v>32376.14</v>
      </c>
      <c r="P4" s="5"/>
      <c r="Q4" s="9">
        <v>25080.11</v>
      </c>
      <c r="R4" s="5"/>
      <c r="S4" s="9">
        <v>24602.959999999999</v>
      </c>
      <c r="T4" s="5"/>
      <c r="U4" s="9">
        <f>SUM(T5:T9)</f>
        <v>24568.53</v>
      </c>
      <c r="V4" s="5"/>
      <c r="W4" s="9">
        <f>SUM(V5:V9)</f>
        <v>23533.129999999997</v>
      </c>
      <c r="X4" s="5"/>
      <c r="Y4" s="5"/>
      <c r="Z4" s="5"/>
    </row>
    <row r="5" spans="1:26" ht="11.25" customHeight="1" x14ac:dyDescent="0.2">
      <c r="A5" s="72" t="s">
        <v>25</v>
      </c>
      <c r="B5" s="5">
        <v>665.84</v>
      </c>
      <c r="C5" s="16"/>
      <c r="D5" s="73">
        <v>927.05</v>
      </c>
      <c r="E5" s="74"/>
      <c r="F5" s="73">
        <v>2218.0500000000002</v>
      </c>
      <c r="G5" s="75"/>
      <c r="H5" s="3">
        <v>2022.34</v>
      </c>
      <c r="I5" s="23"/>
      <c r="J5" s="3">
        <v>2658.2</v>
      </c>
      <c r="K5" s="23"/>
      <c r="L5" s="3">
        <v>5952.27</v>
      </c>
      <c r="M5" s="23"/>
      <c r="N5" s="5">
        <v>8801.7900000000009</v>
      </c>
      <c r="O5" s="23"/>
      <c r="P5">
        <v>1389.02</v>
      </c>
      <c r="Q5" s="16"/>
      <c r="R5" s="5">
        <v>858.27</v>
      </c>
      <c r="S5" s="16"/>
      <c r="T5" s="5">
        <v>1100.0999999999999</v>
      </c>
      <c r="U5" s="16"/>
      <c r="V5" s="5">
        <f>'Overzicht rekeningen ANed'!C4</f>
        <v>1058.33</v>
      </c>
      <c r="W5" s="16"/>
      <c r="X5" s="5"/>
      <c r="Y5" s="5"/>
      <c r="Z5" s="5"/>
    </row>
    <row r="6" spans="1:26" ht="11.25" customHeight="1" x14ac:dyDescent="0.2">
      <c r="A6" s="72" t="s">
        <v>26</v>
      </c>
      <c r="B6" s="5">
        <v>24384.82</v>
      </c>
      <c r="C6" s="16"/>
      <c r="D6" s="73">
        <v>23062.99</v>
      </c>
      <c r="E6" s="74"/>
      <c r="F6" s="73">
        <v>0</v>
      </c>
      <c r="G6" s="75"/>
      <c r="H6" s="4" t="s">
        <v>27</v>
      </c>
      <c r="I6" s="23"/>
      <c r="J6" s="4"/>
      <c r="K6" s="23"/>
      <c r="L6" s="4"/>
      <c r="M6" s="23"/>
      <c r="N6" s="4"/>
      <c r="O6" s="23"/>
      <c r="P6" s="5"/>
      <c r="Q6" s="16"/>
      <c r="R6" s="5"/>
      <c r="S6" s="16"/>
      <c r="T6" s="5"/>
      <c r="U6" s="16"/>
      <c r="V6" s="5"/>
      <c r="W6" s="16"/>
      <c r="X6" s="5"/>
      <c r="Y6" s="5"/>
      <c r="Z6" s="5"/>
    </row>
    <row r="7" spans="1:26" ht="11.25" customHeight="1" x14ac:dyDescent="0.2">
      <c r="A7" s="72" t="s">
        <v>28</v>
      </c>
      <c r="B7" s="5">
        <v>0.32</v>
      </c>
      <c r="C7" s="16"/>
      <c r="D7" s="73">
        <v>0.32</v>
      </c>
      <c r="E7" s="74"/>
      <c r="F7" s="73">
        <v>0</v>
      </c>
      <c r="G7" s="75"/>
      <c r="H7" s="4" t="s">
        <v>27</v>
      </c>
      <c r="I7" s="23"/>
      <c r="J7" s="4"/>
      <c r="K7" s="23"/>
      <c r="L7" s="4"/>
      <c r="M7" s="23"/>
      <c r="N7" s="4"/>
      <c r="O7" s="23"/>
      <c r="P7" s="5"/>
      <c r="Q7" s="16"/>
      <c r="R7" s="5"/>
      <c r="S7" s="16"/>
      <c r="T7" s="5"/>
      <c r="U7" s="16"/>
      <c r="V7" s="5"/>
      <c r="W7" s="16"/>
      <c r="X7" s="5"/>
      <c r="Y7" s="5"/>
      <c r="Z7" s="5"/>
    </row>
    <row r="8" spans="1:26" ht="11.25" customHeight="1" x14ac:dyDescent="0.2">
      <c r="A8" s="72" t="s">
        <v>29</v>
      </c>
      <c r="B8" s="5">
        <v>0</v>
      </c>
      <c r="C8" s="16"/>
      <c r="D8" s="73">
        <v>0</v>
      </c>
      <c r="E8" s="74"/>
      <c r="F8" s="76">
        <v>0</v>
      </c>
      <c r="G8" s="75"/>
      <c r="H8" s="5">
        <v>0</v>
      </c>
      <c r="I8" s="23"/>
      <c r="J8" s="5">
        <v>0</v>
      </c>
      <c r="K8" s="23"/>
      <c r="L8" s="5">
        <v>0</v>
      </c>
      <c r="M8" s="23"/>
      <c r="N8" s="5">
        <v>0</v>
      </c>
      <c r="O8" s="23"/>
      <c r="P8" s="77">
        <v>0</v>
      </c>
      <c r="Q8" s="16"/>
      <c r="R8" s="77">
        <v>0</v>
      </c>
      <c r="S8" s="16"/>
      <c r="T8" s="77"/>
      <c r="U8" s="16"/>
      <c r="V8" s="77"/>
      <c r="W8" s="16"/>
      <c r="X8" s="5"/>
      <c r="Y8" s="5"/>
      <c r="Z8" s="5"/>
    </row>
    <row r="9" spans="1:26" ht="11.25" customHeight="1" x14ac:dyDescent="0.2">
      <c r="A9" s="72" t="s">
        <v>30</v>
      </c>
      <c r="B9" s="5"/>
      <c r="C9" s="16"/>
      <c r="D9" s="73">
        <v>0</v>
      </c>
      <c r="E9" s="74"/>
      <c r="F9" s="76">
        <v>22471.29</v>
      </c>
      <c r="G9" s="16"/>
      <c r="H9" s="3">
        <v>22726.05</v>
      </c>
      <c r="I9" s="23"/>
      <c r="J9" s="3">
        <v>23106.959999999999</v>
      </c>
      <c r="K9" s="23"/>
      <c r="L9" s="3">
        <v>23379.119999999999</v>
      </c>
      <c r="M9" s="23"/>
      <c r="N9" s="3">
        <v>23574.35</v>
      </c>
      <c r="O9" s="23"/>
      <c r="P9">
        <v>23691.09</v>
      </c>
      <c r="Q9" s="16"/>
      <c r="R9" s="5">
        <v>23744.69</v>
      </c>
      <c r="S9" s="16"/>
      <c r="T9" s="5">
        <v>23468.43</v>
      </c>
      <c r="U9" s="16"/>
      <c r="V9" s="5">
        <f>'Overzicht rekeningen ANed'!C5</f>
        <v>22474.799999999999</v>
      </c>
      <c r="W9" s="16"/>
      <c r="X9" s="5"/>
      <c r="Y9" s="5"/>
      <c r="Z9" s="5"/>
    </row>
    <row r="10" spans="1:26" ht="11.25" customHeight="1" x14ac:dyDescent="0.2">
      <c r="A10" s="16"/>
      <c r="B10" s="5"/>
      <c r="C10" s="16"/>
      <c r="D10" s="73"/>
      <c r="E10" s="74"/>
      <c r="F10" s="5"/>
      <c r="G10" s="16"/>
      <c r="H10" s="3"/>
      <c r="I10" s="23"/>
      <c r="J10" s="3"/>
      <c r="K10" s="23"/>
      <c r="L10" s="3"/>
      <c r="M10" s="23"/>
      <c r="N10" s="78"/>
      <c r="O10" s="23"/>
      <c r="P10" s="5"/>
      <c r="Q10" s="16"/>
      <c r="R10" s="5"/>
      <c r="S10" s="16"/>
      <c r="T10" s="5"/>
      <c r="U10" s="16"/>
      <c r="V10" s="5"/>
      <c r="W10" s="16"/>
      <c r="X10" s="5"/>
      <c r="Y10" s="5"/>
      <c r="Z10" s="5"/>
    </row>
    <row r="11" spans="1:26" ht="11.25" customHeight="1" x14ac:dyDescent="0.2">
      <c r="A11" s="16"/>
      <c r="B11" s="5"/>
      <c r="C11" s="16"/>
      <c r="D11" s="73"/>
      <c r="E11" s="74"/>
      <c r="F11" s="5"/>
      <c r="G11" s="16"/>
      <c r="H11" s="3"/>
      <c r="I11" s="23"/>
      <c r="J11" s="3"/>
      <c r="K11" s="23"/>
      <c r="L11" s="3"/>
      <c r="M11" s="23"/>
      <c r="N11" s="3"/>
      <c r="O11" s="23"/>
      <c r="P11" s="5"/>
      <c r="Q11" s="16"/>
      <c r="R11" s="5"/>
      <c r="S11" s="16"/>
      <c r="T11" s="5"/>
      <c r="U11" s="16"/>
      <c r="V11" s="5"/>
      <c r="W11" s="16"/>
      <c r="X11" s="5"/>
      <c r="Y11" s="5"/>
      <c r="Z11" s="5"/>
    </row>
    <row r="12" spans="1:26" ht="11.25" customHeight="1" x14ac:dyDescent="0.2">
      <c r="A12" s="72"/>
      <c r="B12" s="5"/>
      <c r="C12" s="16"/>
      <c r="D12" s="73"/>
      <c r="E12" s="74"/>
      <c r="F12" s="79"/>
      <c r="G12" s="75"/>
      <c r="H12" s="3"/>
      <c r="I12" s="23"/>
      <c r="J12" s="3"/>
      <c r="K12" s="23"/>
      <c r="L12" s="3"/>
      <c r="M12" s="23"/>
      <c r="N12" s="3"/>
      <c r="O12" s="16"/>
      <c r="P12" s="5"/>
      <c r="Q12" s="16"/>
      <c r="R12" s="5"/>
      <c r="S12" s="16"/>
      <c r="T12" s="5"/>
      <c r="U12" s="16"/>
      <c r="V12" s="5"/>
      <c r="W12" s="16"/>
      <c r="X12" s="5"/>
      <c r="Y12" s="5"/>
      <c r="Z12" s="5"/>
    </row>
    <row r="13" spans="1:26" ht="11.25" customHeight="1" x14ac:dyDescent="0.2">
      <c r="A13" s="72" t="s">
        <v>31</v>
      </c>
      <c r="B13" s="5"/>
      <c r="C13" s="16">
        <v>0</v>
      </c>
      <c r="D13" s="73"/>
      <c r="E13" s="74">
        <v>0</v>
      </c>
      <c r="F13" s="79"/>
      <c r="G13" s="74">
        <v>0</v>
      </c>
      <c r="H13" s="3"/>
      <c r="I13" s="16">
        <v>0</v>
      </c>
      <c r="J13" s="3"/>
      <c r="K13" s="16">
        <v>0</v>
      </c>
      <c r="L13" s="3"/>
      <c r="M13" s="16">
        <v>0</v>
      </c>
      <c r="N13" s="3"/>
      <c r="O13" s="16">
        <v>0</v>
      </c>
      <c r="P13" s="5"/>
      <c r="Q13" s="24">
        <v>0</v>
      </c>
      <c r="R13" s="5"/>
      <c r="S13" s="24">
        <v>0</v>
      </c>
      <c r="T13" s="5"/>
      <c r="U13" s="24"/>
      <c r="V13" s="5"/>
      <c r="W13" s="24"/>
      <c r="X13" s="5"/>
      <c r="Y13" s="5"/>
      <c r="Z13" s="5"/>
    </row>
    <row r="14" spans="1:26" ht="11.25" customHeight="1" x14ac:dyDescent="0.2">
      <c r="A14" s="80" t="s">
        <v>32</v>
      </c>
      <c r="B14" s="28"/>
      <c r="C14" s="5">
        <v>0</v>
      </c>
      <c r="D14" s="81"/>
      <c r="E14" s="82">
        <v>0</v>
      </c>
      <c r="F14" s="83"/>
      <c r="G14" s="84">
        <v>0</v>
      </c>
      <c r="H14" s="48"/>
      <c r="I14" s="13">
        <v>0</v>
      </c>
      <c r="J14" s="48"/>
      <c r="K14" s="13">
        <v>0</v>
      </c>
      <c r="L14" s="48"/>
      <c r="M14" s="13">
        <v>55</v>
      </c>
      <c r="N14" s="48"/>
      <c r="O14" s="13">
        <v>1500</v>
      </c>
      <c r="P14" s="28"/>
      <c r="Q14" s="13">
        <v>0</v>
      </c>
      <c r="R14" s="28"/>
      <c r="S14" s="13">
        <v>0</v>
      </c>
      <c r="T14" s="28"/>
      <c r="U14" s="13"/>
      <c r="V14" s="28"/>
      <c r="W14" s="13"/>
      <c r="X14" s="5"/>
      <c r="Y14" s="5"/>
      <c r="Z14" s="5"/>
    </row>
    <row r="15" spans="1:26" ht="12" customHeight="1" x14ac:dyDescent="0.2">
      <c r="A15" s="85" t="s">
        <v>33</v>
      </c>
      <c r="B15" s="86"/>
      <c r="C15" s="87">
        <v>25050.98</v>
      </c>
      <c r="D15" s="88"/>
      <c r="E15" s="89">
        <v>23990.36</v>
      </c>
      <c r="F15" s="86"/>
      <c r="G15" s="87">
        <v>24689.34</v>
      </c>
      <c r="H15" s="86"/>
      <c r="I15" s="87">
        <v>24748.39</v>
      </c>
      <c r="J15" s="86"/>
      <c r="K15" s="87">
        <v>25765.16</v>
      </c>
      <c r="L15" s="86"/>
      <c r="M15" s="87">
        <v>29386.39</v>
      </c>
      <c r="N15" s="86"/>
      <c r="O15" s="87">
        <v>33876.14</v>
      </c>
      <c r="P15" s="90"/>
      <c r="Q15" s="91">
        <v>25080.11</v>
      </c>
      <c r="R15" s="90"/>
      <c r="S15" s="91">
        <v>24602.959999999999</v>
      </c>
      <c r="T15" s="90"/>
      <c r="U15" s="91">
        <f>U4+U13+U14</f>
        <v>24568.53</v>
      </c>
      <c r="V15" s="90"/>
      <c r="W15" s="91">
        <f>W4+W13+W14</f>
        <v>23533.129999999997</v>
      </c>
      <c r="X15" s="92"/>
      <c r="Y15" s="92"/>
      <c r="Z15" s="92"/>
    </row>
    <row r="16" spans="1:26" ht="11.25" customHeight="1" x14ac:dyDescent="0.2">
      <c r="A16" s="93"/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</row>
    <row r="17" spans="1:26" ht="11.25" customHeight="1" x14ac:dyDescent="0.2">
      <c r="A17" s="5"/>
      <c r="B17" s="3"/>
      <c r="C17" s="3"/>
      <c r="D17" s="5"/>
      <c r="E17" s="5"/>
      <c r="F17" s="5"/>
      <c r="G17" s="5"/>
      <c r="H17" s="5"/>
      <c r="I17" s="5"/>
      <c r="J17" s="5"/>
      <c r="K17" s="3"/>
      <c r="L17" s="5"/>
      <c r="M17" s="3"/>
      <c r="N17" s="5"/>
      <c r="O17" s="3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1.25" customHeight="1" x14ac:dyDescent="0.2">
      <c r="A18" s="5"/>
      <c r="B18" s="31"/>
      <c r="C18" s="31"/>
      <c r="D18" s="42"/>
      <c r="E18" s="42"/>
      <c r="F18" s="42"/>
      <c r="G18" s="42"/>
      <c r="H18" s="42"/>
      <c r="I18" s="42"/>
      <c r="J18" s="42"/>
      <c r="K18" s="31"/>
      <c r="L18" s="42"/>
      <c r="M18" s="31"/>
      <c r="N18" s="42"/>
      <c r="O18" s="31"/>
      <c r="P18" s="42"/>
      <c r="Q18" s="42"/>
      <c r="R18" s="42"/>
      <c r="S18" s="42"/>
      <c r="T18" s="42"/>
      <c r="U18" s="42"/>
      <c r="V18" s="42"/>
      <c r="W18" s="42"/>
      <c r="X18" s="5"/>
      <c r="Y18" s="5"/>
      <c r="Z18" s="5"/>
    </row>
    <row r="19" spans="1:26" ht="12.75" customHeight="1" x14ac:dyDescent="0.2">
      <c r="A19" s="94" t="s">
        <v>34</v>
      </c>
      <c r="B19" s="95" t="s">
        <v>35</v>
      </c>
      <c r="C19" s="61"/>
      <c r="D19" s="60">
        <v>2010</v>
      </c>
      <c r="E19" s="61"/>
      <c r="F19" s="60">
        <v>2011</v>
      </c>
      <c r="G19" s="61"/>
      <c r="H19" s="62">
        <v>2012</v>
      </c>
      <c r="I19" s="61"/>
      <c r="J19" s="62">
        <v>2013</v>
      </c>
      <c r="K19" s="61"/>
      <c r="L19" s="62">
        <v>2014</v>
      </c>
      <c r="M19" s="61"/>
      <c r="N19" s="62">
        <v>2015</v>
      </c>
      <c r="O19" s="61"/>
      <c r="P19" s="62">
        <v>2016</v>
      </c>
      <c r="Q19" s="61"/>
      <c r="R19" s="62">
        <v>2017</v>
      </c>
      <c r="S19" s="61"/>
      <c r="T19" s="138">
        <v>2018</v>
      </c>
      <c r="U19" s="138"/>
      <c r="V19" s="138">
        <v>2019</v>
      </c>
      <c r="W19" s="138"/>
      <c r="X19" s="5"/>
      <c r="Y19" s="5"/>
      <c r="Z19" s="5"/>
    </row>
    <row r="20" spans="1:26" ht="11.25" customHeight="1" x14ac:dyDescent="0.2">
      <c r="A20" s="96" t="s">
        <v>36</v>
      </c>
      <c r="B20" s="97"/>
      <c r="C20" s="16">
        <v>25050.98</v>
      </c>
      <c r="D20" s="8"/>
      <c r="E20" s="16">
        <v>23990.36</v>
      </c>
      <c r="F20" s="8"/>
      <c r="G20" s="16">
        <v>24539.34</v>
      </c>
      <c r="H20" s="8"/>
      <c r="I20" s="16">
        <v>24748.39</v>
      </c>
      <c r="J20" s="8"/>
      <c r="K20" s="16">
        <v>25765.16</v>
      </c>
      <c r="L20" s="8"/>
      <c r="M20" s="16">
        <v>24386.39</v>
      </c>
      <c r="N20" s="8"/>
      <c r="O20" s="16">
        <v>26836.05</v>
      </c>
      <c r="P20" s="5"/>
      <c r="Q20" s="9">
        <v>25080.11</v>
      </c>
      <c r="R20" s="5"/>
      <c r="S20" s="9">
        <v>24602.959999999999</v>
      </c>
      <c r="T20" s="5"/>
      <c r="U20" s="9">
        <f>U31-U28-U29-U30</f>
        <v>24568.53</v>
      </c>
      <c r="V20" s="5"/>
      <c r="W20" s="9">
        <f>W31-W28-W29-W30</f>
        <v>23533.129999999997</v>
      </c>
      <c r="X20" s="5"/>
      <c r="Y20" s="5"/>
      <c r="Z20" s="5"/>
    </row>
    <row r="21" spans="1:26" ht="11.25" customHeight="1" x14ac:dyDescent="0.2">
      <c r="A21" s="96"/>
      <c r="B21" s="19"/>
      <c r="C21" s="16"/>
      <c r="D21" s="15"/>
      <c r="E21" s="16"/>
      <c r="F21" s="15"/>
      <c r="G21" s="16"/>
      <c r="H21" s="15"/>
      <c r="I21" s="23"/>
      <c r="J21" s="15"/>
      <c r="K21" s="23"/>
      <c r="L21" s="15"/>
      <c r="M21" s="23"/>
      <c r="N21" s="15"/>
      <c r="O21" s="23"/>
      <c r="P21" s="5"/>
      <c r="Q21" s="16"/>
      <c r="R21" s="5"/>
      <c r="S21" s="16"/>
      <c r="T21" s="5"/>
      <c r="U21" s="16"/>
      <c r="V21" s="5"/>
      <c r="W21" s="16"/>
      <c r="X21" s="5"/>
      <c r="Y21" s="5"/>
      <c r="Z21" s="5"/>
    </row>
    <row r="22" spans="1:26" ht="11.25" customHeight="1" x14ac:dyDescent="0.2">
      <c r="A22" s="96"/>
      <c r="B22" s="19"/>
      <c r="C22" s="16"/>
      <c r="D22" s="15"/>
      <c r="E22" s="16"/>
      <c r="F22" s="15"/>
      <c r="G22" s="16"/>
      <c r="H22" s="15"/>
      <c r="I22" s="23"/>
      <c r="J22" s="15"/>
      <c r="K22" s="23"/>
      <c r="L22" s="15"/>
      <c r="M22" s="23"/>
      <c r="N22" s="15"/>
      <c r="O22" s="23"/>
      <c r="P22" s="5"/>
      <c r="Q22" s="16"/>
      <c r="R22" s="5"/>
      <c r="S22" s="16"/>
      <c r="T22" s="5"/>
      <c r="U22" s="16"/>
      <c r="V22" s="5"/>
      <c r="W22" s="16"/>
      <c r="X22" s="5"/>
      <c r="Y22" s="5"/>
      <c r="Z22" s="5"/>
    </row>
    <row r="23" spans="1:26" ht="11.25" customHeight="1" x14ac:dyDescent="0.2">
      <c r="A23" s="96"/>
      <c r="B23" s="19"/>
      <c r="C23" s="16"/>
      <c r="D23" s="15"/>
      <c r="E23" s="16"/>
      <c r="F23" s="15"/>
      <c r="G23" s="16"/>
      <c r="H23" s="15"/>
      <c r="I23" s="23"/>
      <c r="J23" s="15"/>
      <c r="K23" s="23"/>
      <c r="L23" s="15"/>
      <c r="M23" s="23"/>
      <c r="N23" s="15"/>
      <c r="O23" s="23"/>
      <c r="P23" s="5"/>
      <c r="Q23" s="16"/>
      <c r="R23" s="5"/>
      <c r="S23" s="16"/>
      <c r="T23" s="5"/>
      <c r="U23" s="16"/>
      <c r="V23" s="5"/>
      <c r="W23" s="16"/>
      <c r="X23" s="5"/>
      <c r="Y23" s="5"/>
      <c r="Z23" s="5"/>
    </row>
    <row r="24" spans="1:26" ht="11.25" customHeight="1" x14ac:dyDescent="0.2">
      <c r="A24" s="96"/>
      <c r="B24" s="19"/>
      <c r="C24" s="16"/>
      <c r="D24" s="15"/>
      <c r="E24" s="16"/>
      <c r="F24" s="15"/>
      <c r="G24" s="16"/>
      <c r="H24" s="15"/>
      <c r="I24" s="23"/>
      <c r="J24" s="15"/>
      <c r="K24" s="23"/>
      <c r="L24" s="15"/>
      <c r="M24" s="23"/>
      <c r="N24" s="15"/>
      <c r="O24" s="23"/>
      <c r="P24" s="5"/>
      <c r="Q24" s="16"/>
      <c r="R24" s="5"/>
      <c r="S24" s="16"/>
      <c r="T24" s="5"/>
      <c r="U24" s="16"/>
      <c r="V24" s="5"/>
      <c r="W24" s="16"/>
      <c r="X24" s="5"/>
      <c r="Y24" s="5"/>
      <c r="Z24" s="5"/>
    </row>
    <row r="25" spans="1:26" ht="11.25" customHeight="1" x14ac:dyDescent="0.2">
      <c r="A25" s="96"/>
      <c r="B25" s="19"/>
      <c r="C25" s="16"/>
      <c r="D25" s="15"/>
      <c r="E25" s="16"/>
      <c r="F25" s="15"/>
      <c r="G25" s="16"/>
      <c r="H25" s="15"/>
      <c r="I25" s="23"/>
      <c r="J25" s="15"/>
      <c r="K25" s="23"/>
      <c r="L25" s="15"/>
      <c r="M25" s="23"/>
      <c r="N25" s="15"/>
      <c r="O25" s="23"/>
      <c r="P25" s="5"/>
      <c r="Q25" s="16"/>
      <c r="R25" s="5"/>
      <c r="S25" s="16"/>
      <c r="T25" s="5"/>
      <c r="U25" s="16"/>
      <c r="V25" s="5"/>
      <c r="W25" s="16"/>
      <c r="X25" s="5"/>
      <c r="Y25" s="5"/>
      <c r="Z25" s="5"/>
    </row>
    <row r="26" spans="1:26" ht="11.25" customHeight="1" x14ac:dyDescent="0.2">
      <c r="A26" s="72"/>
      <c r="B26" s="19"/>
      <c r="C26" s="16"/>
      <c r="D26" s="15"/>
      <c r="E26" s="75"/>
      <c r="F26" s="15"/>
      <c r="G26" s="75"/>
      <c r="H26" s="15"/>
      <c r="I26" s="23"/>
      <c r="J26" s="15"/>
      <c r="K26" s="23"/>
      <c r="L26" s="15"/>
      <c r="M26" s="23"/>
      <c r="N26" s="15"/>
      <c r="O26" s="23"/>
      <c r="P26" s="5"/>
      <c r="Q26" s="16"/>
      <c r="R26" s="5"/>
      <c r="S26" s="16"/>
      <c r="T26" s="5"/>
      <c r="U26" s="16"/>
      <c r="V26" s="5"/>
      <c r="W26" s="16"/>
      <c r="X26" s="5"/>
      <c r="Y26" s="5"/>
      <c r="Z26" s="5"/>
    </row>
    <row r="27" spans="1:26" ht="11.25" customHeight="1" x14ac:dyDescent="0.2">
      <c r="A27" s="72"/>
      <c r="B27" s="19"/>
      <c r="C27" s="16"/>
      <c r="D27" s="15"/>
      <c r="E27" s="75"/>
      <c r="F27" s="15"/>
      <c r="G27" s="75"/>
      <c r="H27" s="15"/>
      <c r="I27" s="23"/>
      <c r="J27" s="15"/>
      <c r="K27" s="23"/>
      <c r="L27" s="15"/>
      <c r="M27" s="23"/>
      <c r="N27" s="15"/>
      <c r="O27" s="23"/>
      <c r="P27" s="5"/>
      <c r="Q27" s="16"/>
      <c r="R27" s="5"/>
      <c r="S27" s="16"/>
      <c r="T27" s="5"/>
      <c r="U27" s="16"/>
      <c r="V27" s="5"/>
      <c r="W27" s="16"/>
      <c r="X27" s="5"/>
      <c r="Y27" s="5"/>
      <c r="Z27" s="5"/>
    </row>
    <row r="28" spans="1:26" ht="11.25" customHeight="1" x14ac:dyDescent="0.2">
      <c r="A28" s="96"/>
      <c r="B28" s="19"/>
      <c r="C28" s="16"/>
      <c r="D28" s="15"/>
      <c r="E28" s="16"/>
      <c r="F28" s="15"/>
      <c r="G28" s="16"/>
      <c r="H28" s="15"/>
      <c r="I28" s="23"/>
      <c r="J28" s="15"/>
      <c r="K28" s="23"/>
      <c r="L28" s="15"/>
      <c r="M28" s="23"/>
      <c r="N28" s="15"/>
      <c r="O28" s="16"/>
      <c r="P28" s="5"/>
      <c r="Q28" s="16"/>
      <c r="R28" s="5"/>
      <c r="S28" s="16"/>
      <c r="T28" s="5"/>
      <c r="U28" s="16"/>
      <c r="V28" s="5"/>
      <c r="W28" s="16"/>
      <c r="X28" s="5"/>
      <c r="Y28" s="5"/>
      <c r="Z28" s="5"/>
    </row>
    <row r="29" spans="1:26" ht="11.25" customHeight="1" x14ac:dyDescent="0.2">
      <c r="A29" s="96" t="s">
        <v>37</v>
      </c>
      <c r="B29" s="19"/>
      <c r="C29" s="16">
        <v>0</v>
      </c>
      <c r="D29" s="15"/>
      <c r="E29" s="16">
        <v>0</v>
      </c>
      <c r="F29" s="15"/>
      <c r="G29" s="16">
        <v>150</v>
      </c>
      <c r="H29" s="15"/>
      <c r="I29" s="16">
        <v>0</v>
      </c>
      <c r="J29" s="15"/>
      <c r="K29" s="16">
        <v>0</v>
      </c>
      <c r="L29" s="15"/>
      <c r="M29" s="16">
        <v>5000</v>
      </c>
      <c r="N29" s="15"/>
      <c r="O29" s="16">
        <v>7040.09</v>
      </c>
      <c r="P29" s="5"/>
      <c r="Q29" s="16">
        <v>0</v>
      </c>
      <c r="R29" s="5"/>
      <c r="S29" s="16">
        <v>0</v>
      </c>
      <c r="T29" s="5"/>
      <c r="U29" s="16"/>
      <c r="V29" s="5"/>
      <c r="W29" s="16"/>
      <c r="X29" s="5"/>
      <c r="Y29" s="5"/>
      <c r="Z29" s="5"/>
    </row>
    <row r="30" spans="1:26" ht="11.25" customHeight="1" x14ac:dyDescent="0.2">
      <c r="A30" s="98" t="s">
        <v>38</v>
      </c>
      <c r="B30" s="19"/>
      <c r="C30" s="16">
        <v>0</v>
      </c>
      <c r="D30" s="15"/>
      <c r="E30" s="13">
        <v>0</v>
      </c>
      <c r="F30" s="15"/>
      <c r="G30" s="13">
        <v>0</v>
      </c>
      <c r="H30" s="28"/>
      <c r="I30" s="16">
        <v>0</v>
      </c>
      <c r="J30" s="15"/>
      <c r="K30" s="13">
        <v>0</v>
      </c>
      <c r="L30" s="15"/>
      <c r="M30" s="13">
        <v>0</v>
      </c>
      <c r="N30" s="15"/>
      <c r="O30" s="13">
        <v>0</v>
      </c>
      <c r="P30" s="28"/>
      <c r="Q30" s="99">
        <v>0</v>
      </c>
      <c r="R30" s="28"/>
      <c r="S30" s="99">
        <v>0</v>
      </c>
      <c r="T30" s="28"/>
      <c r="U30" s="99"/>
      <c r="V30" s="28"/>
      <c r="W30" s="99"/>
      <c r="X30" s="5"/>
      <c r="Y30" s="5"/>
      <c r="Z30" s="5"/>
    </row>
    <row r="31" spans="1:26" ht="12" customHeight="1" x14ac:dyDescent="0.2">
      <c r="A31" s="85" t="s">
        <v>39</v>
      </c>
      <c r="B31" s="100"/>
      <c r="C31" s="87">
        <v>25050.98</v>
      </c>
      <c r="D31" s="32"/>
      <c r="E31" s="87">
        <v>23990.36</v>
      </c>
      <c r="F31" s="32"/>
      <c r="G31" s="87">
        <v>24689.34</v>
      </c>
      <c r="H31" s="101"/>
      <c r="I31" s="87">
        <v>24748.39</v>
      </c>
      <c r="J31" s="32"/>
      <c r="K31" s="87">
        <v>25765.16</v>
      </c>
      <c r="L31" s="32"/>
      <c r="M31" s="87">
        <v>29386.39</v>
      </c>
      <c r="N31" s="32"/>
      <c r="O31" s="102">
        <v>33876.14</v>
      </c>
      <c r="P31" s="32"/>
      <c r="Q31" s="87">
        <v>25080.11</v>
      </c>
      <c r="R31" s="32"/>
      <c r="S31" s="87">
        <v>24602.959999999999</v>
      </c>
      <c r="T31" s="32"/>
      <c r="U31" s="87">
        <f>U15</f>
        <v>24568.53</v>
      </c>
      <c r="V31" s="32"/>
      <c r="W31" s="87">
        <f>W15</f>
        <v>23533.129999999997</v>
      </c>
      <c r="X31" s="5"/>
      <c r="Y31" s="5"/>
      <c r="Z31" s="5"/>
    </row>
    <row r="32" spans="1:26" ht="11.25" customHeight="1" x14ac:dyDescent="0.2">
      <c r="A32" s="5"/>
      <c r="B32" s="3"/>
      <c r="C32" s="3"/>
      <c r="D32" s="5"/>
      <c r="E32" s="5"/>
      <c r="F32" s="5"/>
      <c r="G32" s="5"/>
      <c r="H32" s="5"/>
      <c r="I32" s="5"/>
      <c r="J32" s="5"/>
      <c r="K32" s="3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1.25" customHeight="1" x14ac:dyDescent="0.2">
      <c r="A33" s="5"/>
      <c r="B33" s="3"/>
      <c r="C33" s="3"/>
      <c r="D33" s="5"/>
      <c r="E33" s="5"/>
      <c r="F33" s="5"/>
      <c r="G33" s="5"/>
      <c r="H33" s="5"/>
      <c r="I33" s="5"/>
      <c r="J33" s="5"/>
      <c r="K33" s="3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2" customHeight="1" x14ac:dyDescent="0.2">
      <c r="A34" s="5"/>
      <c r="B34" s="3"/>
      <c r="C34" s="3"/>
      <c r="D34" s="5"/>
      <c r="E34" s="5"/>
      <c r="F34" s="5"/>
      <c r="G34" s="5"/>
      <c r="H34" s="5"/>
      <c r="J34" s="5"/>
      <c r="K34" s="3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2" customHeight="1" x14ac:dyDescent="0.2">
      <c r="B35" s="3"/>
      <c r="C35" s="3"/>
      <c r="D35" s="5"/>
      <c r="E35" s="5"/>
      <c r="F35" s="5"/>
      <c r="G35" s="5"/>
      <c r="H35" s="5"/>
      <c r="J35" s="103"/>
      <c r="K35" s="3"/>
      <c r="L35" s="5"/>
      <c r="M35" s="5"/>
      <c r="N35" s="5"/>
      <c r="O35" s="5"/>
      <c r="P35" s="5"/>
      <c r="Q35" s="5" t="s">
        <v>40</v>
      </c>
      <c r="R35" s="5"/>
      <c r="S35" s="104"/>
      <c r="T35" s="5"/>
      <c r="U35" s="5">
        <f>W4-U4</f>
        <v>-1035.4000000000015</v>
      </c>
      <c r="V35" s="5"/>
      <c r="W35" s="5"/>
      <c r="X35" s="5"/>
      <c r="Y35" s="5"/>
      <c r="Z35" s="5"/>
    </row>
    <row r="36" spans="1:26" ht="12" customHeight="1" x14ac:dyDescent="0.2">
      <c r="B36" s="3"/>
      <c r="C36" s="3"/>
      <c r="D36" s="5"/>
      <c r="E36" s="5"/>
      <c r="F36" s="5"/>
      <c r="G36" s="5"/>
      <c r="H36" s="5"/>
      <c r="J36" s="103"/>
      <c r="K36" s="5"/>
      <c r="L36" s="5"/>
      <c r="M36" s="5"/>
      <c r="N36" s="5"/>
      <c r="O36" s="5"/>
      <c r="P36" s="5"/>
      <c r="Q36" s="5" t="s">
        <v>41</v>
      </c>
      <c r="R36" s="5"/>
      <c r="S36" s="105"/>
      <c r="T36" s="5"/>
      <c r="U36" s="5">
        <f>W20-U20</f>
        <v>-1035.4000000000015</v>
      </c>
      <c r="V36" s="5"/>
      <c r="W36" s="5"/>
      <c r="X36" s="5"/>
      <c r="Y36" s="5"/>
      <c r="Z36" s="5"/>
    </row>
    <row r="37" spans="1:26" ht="11.25" customHeight="1" x14ac:dyDescent="0.2"/>
    <row r="38" spans="1:26" ht="11.25" customHeight="1" x14ac:dyDescent="0.2"/>
    <row r="39" spans="1:26" ht="11.25" customHeight="1" x14ac:dyDescent="0.2"/>
    <row r="40" spans="1:26" ht="11.25" customHeight="1" x14ac:dyDescent="0.2"/>
    <row r="41" spans="1:26" ht="11.25" customHeight="1" x14ac:dyDescent="0.2"/>
    <row r="42" spans="1:26" ht="11.25" customHeight="1" x14ac:dyDescent="0.2"/>
    <row r="43" spans="1:26" ht="11.25" customHeight="1" x14ac:dyDescent="0.2"/>
    <row r="44" spans="1:26" ht="11.25" customHeight="1" x14ac:dyDescent="0.2"/>
    <row r="45" spans="1:26" ht="11.25" customHeight="1" x14ac:dyDescent="0.2"/>
    <row r="46" spans="1:26" ht="11.25" customHeight="1" x14ac:dyDescent="0.2"/>
    <row r="47" spans="1:26" ht="11.25" customHeight="1" x14ac:dyDescent="0.2"/>
    <row r="48" spans="1:26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  <row r="95" ht="11.25" customHeight="1" x14ac:dyDescent="0.2"/>
    <row r="96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  <row r="119" ht="11.25" customHeight="1" x14ac:dyDescent="0.2"/>
    <row r="120" ht="11.25" customHeight="1" x14ac:dyDescent="0.2"/>
    <row r="121" ht="11.25" customHeight="1" x14ac:dyDescent="0.2"/>
    <row r="122" ht="11.25" customHeight="1" x14ac:dyDescent="0.2"/>
    <row r="123" ht="11.25" customHeight="1" x14ac:dyDescent="0.2"/>
    <row r="124" ht="11.25" customHeight="1" x14ac:dyDescent="0.2"/>
    <row r="125" ht="11.25" customHeight="1" x14ac:dyDescent="0.2"/>
    <row r="126" ht="11.25" customHeight="1" x14ac:dyDescent="0.2"/>
    <row r="127" ht="11.25" customHeight="1" x14ac:dyDescent="0.2"/>
    <row r="128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  <row r="198" ht="11.25" customHeight="1" x14ac:dyDescent="0.2"/>
    <row r="199" ht="11.25" customHeight="1" x14ac:dyDescent="0.2"/>
    <row r="200" ht="11.25" customHeight="1" x14ac:dyDescent="0.2"/>
    <row r="201" ht="11.25" customHeight="1" x14ac:dyDescent="0.2"/>
    <row r="202" ht="11.25" customHeight="1" x14ac:dyDescent="0.2"/>
    <row r="203" ht="11.25" customHeight="1" x14ac:dyDescent="0.2"/>
    <row r="204" ht="11.25" customHeight="1" x14ac:dyDescent="0.2"/>
    <row r="205" ht="11.25" customHeight="1" x14ac:dyDescent="0.2"/>
    <row r="206" ht="11.25" customHeight="1" x14ac:dyDescent="0.2"/>
    <row r="207" ht="11.25" customHeight="1" x14ac:dyDescent="0.2"/>
    <row r="208" ht="11.25" customHeight="1" x14ac:dyDescent="0.2"/>
    <row r="209" ht="11.25" customHeight="1" x14ac:dyDescent="0.2"/>
    <row r="210" ht="11.25" customHeight="1" x14ac:dyDescent="0.2"/>
    <row r="211" ht="11.25" customHeight="1" x14ac:dyDescent="0.2"/>
    <row r="212" ht="11.25" customHeight="1" x14ac:dyDescent="0.2"/>
    <row r="213" ht="11.25" customHeight="1" x14ac:dyDescent="0.2"/>
    <row r="214" ht="11.25" customHeight="1" x14ac:dyDescent="0.2"/>
    <row r="215" ht="11.25" customHeight="1" x14ac:dyDescent="0.2"/>
    <row r="216" ht="11.25" customHeight="1" x14ac:dyDescent="0.2"/>
    <row r="217" ht="11.25" customHeight="1" x14ac:dyDescent="0.2"/>
    <row r="218" ht="11.25" customHeight="1" x14ac:dyDescent="0.2"/>
    <row r="219" ht="11.25" customHeight="1" x14ac:dyDescent="0.2"/>
    <row r="220" ht="11.25" customHeight="1" x14ac:dyDescent="0.2"/>
    <row r="221" ht="11.25" customHeight="1" x14ac:dyDescent="0.2"/>
    <row r="222" ht="11.25" customHeight="1" x14ac:dyDescent="0.2"/>
    <row r="223" ht="11.25" customHeight="1" x14ac:dyDescent="0.2"/>
    <row r="224" ht="11.25" customHeight="1" x14ac:dyDescent="0.2"/>
    <row r="225" ht="11.25" customHeight="1" x14ac:dyDescent="0.2"/>
    <row r="226" ht="11.25" customHeight="1" x14ac:dyDescent="0.2"/>
    <row r="227" ht="11.25" customHeight="1" x14ac:dyDescent="0.2"/>
    <row r="228" ht="11.25" customHeight="1" x14ac:dyDescent="0.2"/>
    <row r="229" ht="11.25" customHeight="1" x14ac:dyDescent="0.2"/>
    <row r="230" ht="11.25" customHeight="1" x14ac:dyDescent="0.2"/>
    <row r="231" ht="11.25" customHeight="1" x14ac:dyDescent="0.2"/>
    <row r="232" ht="11.25" customHeight="1" x14ac:dyDescent="0.2"/>
    <row r="233" ht="11.25" customHeight="1" x14ac:dyDescent="0.2"/>
    <row r="234" ht="11.25" customHeight="1" x14ac:dyDescent="0.2"/>
    <row r="235" ht="11.25" customHeight="1" x14ac:dyDescent="0.2"/>
    <row r="236" ht="11.25" customHeight="1" x14ac:dyDescent="0.2"/>
    <row r="237" ht="11.25" customHeight="1" x14ac:dyDescent="0.2"/>
    <row r="238" ht="11.25" customHeight="1" x14ac:dyDescent="0.2"/>
    <row r="239" ht="11.25" customHeight="1" x14ac:dyDescent="0.2"/>
    <row r="240" ht="11.25" customHeight="1" x14ac:dyDescent="0.2"/>
    <row r="241" ht="11.25" customHeight="1" x14ac:dyDescent="0.2"/>
    <row r="242" ht="11.25" customHeight="1" x14ac:dyDescent="0.2"/>
    <row r="243" ht="11.25" customHeight="1" x14ac:dyDescent="0.2"/>
    <row r="244" ht="11.25" customHeight="1" x14ac:dyDescent="0.2"/>
    <row r="245" ht="11.25" customHeight="1" x14ac:dyDescent="0.2"/>
    <row r="246" ht="11.25" customHeight="1" x14ac:dyDescent="0.2"/>
    <row r="247" ht="11.25" customHeight="1" x14ac:dyDescent="0.2"/>
    <row r="248" ht="11.25" customHeight="1" x14ac:dyDescent="0.2"/>
    <row r="249" ht="11.25" customHeight="1" x14ac:dyDescent="0.2"/>
    <row r="250" ht="11.25" customHeight="1" x14ac:dyDescent="0.2"/>
    <row r="251" ht="11.25" customHeight="1" x14ac:dyDescent="0.2"/>
    <row r="252" ht="11.25" customHeight="1" x14ac:dyDescent="0.2"/>
    <row r="253" ht="11.25" customHeight="1" x14ac:dyDescent="0.2"/>
    <row r="254" ht="11.25" customHeight="1" x14ac:dyDescent="0.2"/>
    <row r="255" ht="11.25" customHeight="1" x14ac:dyDescent="0.2"/>
    <row r="256" ht="11.25" customHeight="1" x14ac:dyDescent="0.2"/>
    <row r="257" ht="11.25" customHeight="1" x14ac:dyDescent="0.2"/>
    <row r="258" ht="11.25" customHeight="1" x14ac:dyDescent="0.2"/>
    <row r="259" ht="11.25" customHeight="1" x14ac:dyDescent="0.2"/>
    <row r="260" ht="11.25" customHeight="1" x14ac:dyDescent="0.2"/>
    <row r="261" ht="11.25" customHeight="1" x14ac:dyDescent="0.2"/>
    <row r="262" ht="11.25" customHeight="1" x14ac:dyDescent="0.2"/>
    <row r="263" ht="11.25" customHeight="1" x14ac:dyDescent="0.2"/>
    <row r="264" ht="11.25" customHeight="1" x14ac:dyDescent="0.2"/>
    <row r="265" ht="11.25" customHeight="1" x14ac:dyDescent="0.2"/>
    <row r="266" ht="11.25" customHeight="1" x14ac:dyDescent="0.2"/>
    <row r="267" ht="11.25" customHeight="1" x14ac:dyDescent="0.2"/>
    <row r="268" ht="11.25" customHeight="1" x14ac:dyDescent="0.2"/>
    <row r="269" ht="11.25" customHeight="1" x14ac:dyDescent="0.2"/>
    <row r="270" ht="11.25" customHeight="1" x14ac:dyDescent="0.2"/>
    <row r="271" ht="11.25" customHeight="1" x14ac:dyDescent="0.2"/>
    <row r="272" ht="11.25" customHeight="1" x14ac:dyDescent="0.2"/>
    <row r="273" ht="11.25" customHeight="1" x14ac:dyDescent="0.2"/>
    <row r="274" ht="11.25" customHeight="1" x14ac:dyDescent="0.2"/>
    <row r="275" ht="11.25" customHeight="1" x14ac:dyDescent="0.2"/>
    <row r="276" ht="11.25" customHeight="1" x14ac:dyDescent="0.2"/>
    <row r="277" ht="11.25" customHeight="1" x14ac:dyDescent="0.2"/>
    <row r="278" ht="11.25" customHeight="1" x14ac:dyDescent="0.2"/>
    <row r="279" ht="11.25" customHeight="1" x14ac:dyDescent="0.2"/>
    <row r="280" ht="11.25" customHeight="1" x14ac:dyDescent="0.2"/>
    <row r="281" ht="11.25" customHeight="1" x14ac:dyDescent="0.2"/>
    <row r="282" ht="11.25" customHeight="1" x14ac:dyDescent="0.2"/>
    <row r="283" ht="11.25" customHeight="1" x14ac:dyDescent="0.2"/>
    <row r="284" ht="11.25" customHeight="1" x14ac:dyDescent="0.2"/>
    <row r="285" ht="11.25" customHeight="1" x14ac:dyDescent="0.2"/>
    <row r="286" ht="11.25" customHeight="1" x14ac:dyDescent="0.2"/>
    <row r="287" ht="11.25" customHeight="1" x14ac:dyDescent="0.2"/>
    <row r="288" ht="11.25" customHeight="1" x14ac:dyDescent="0.2"/>
    <row r="289" ht="11.25" customHeight="1" x14ac:dyDescent="0.2"/>
    <row r="290" ht="11.25" customHeight="1" x14ac:dyDescent="0.2"/>
    <row r="291" ht="11.25" customHeight="1" x14ac:dyDescent="0.2"/>
    <row r="292" ht="11.25" customHeight="1" x14ac:dyDescent="0.2"/>
    <row r="293" ht="11.25" customHeight="1" x14ac:dyDescent="0.2"/>
    <row r="294" ht="11.25" customHeight="1" x14ac:dyDescent="0.2"/>
    <row r="295" ht="11.25" customHeight="1" x14ac:dyDescent="0.2"/>
    <row r="296" ht="11.25" customHeight="1" x14ac:dyDescent="0.2"/>
    <row r="297" ht="11.25" customHeight="1" x14ac:dyDescent="0.2"/>
    <row r="298" ht="11.25" customHeight="1" x14ac:dyDescent="0.2"/>
    <row r="299" ht="11.25" customHeight="1" x14ac:dyDescent="0.2"/>
    <row r="300" ht="11.25" customHeight="1" x14ac:dyDescent="0.2"/>
    <row r="301" ht="11.25" customHeight="1" x14ac:dyDescent="0.2"/>
    <row r="302" ht="11.25" customHeight="1" x14ac:dyDescent="0.2"/>
    <row r="303" ht="11.25" customHeight="1" x14ac:dyDescent="0.2"/>
    <row r="304" ht="11.25" customHeight="1" x14ac:dyDescent="0.2"/>
    <row r="305" ht="11.25" customHeight="1" x14ac:dyDescent="0.2"/>
    <row r="306" ht="11.25" customHeight="1" x14ac:dyDescent="0.2"/>
    <row r="307" ht="11.25" customHeight="1" x14ac:dyDescent="0.2"/>
    <row r="308" ht="11.25" customHeight="1" x14ac:dyDescent="0.2"/>
    <row r="309" ht="11.25" customHeight="1" x14ac:dyDescent="0.2"/>
    <row r="310" ht="11.25" customHeight="1" x14ac:dyDescent="0.2"/>
    <row r="311" ht="11.25" customHeight="1" x14ac:dyDescent="0.2"/>
    <row r="312" ht="11.25" customHeight="1" x14ac:dyDescent="0.2"/>
    <row r="313" ht="11.25" customHeight="1" x14ac:dyDescent="0.2"/>
    <row r="314" ht="11.25" customHeight="1" x14ac:dyDescent="0.2"/>
    <row r="315" ht="11.25" customHeight="1" x14ac:dyDescent="0.2"/>
    <row r="316" ht="11.25" customHeight="1" x14ac:dyDescent="0.2"/>
    <row r="317" ht="11.25" customHeight="1" x14ac:dyDescent="0.2"/>
    <row r="318" ht="11.25" customHeight="1" x14ac:dyDescent="0.2"/>
    <row r="319" ht="11.25" customHeight="1" x14ac:dyDescent="0.2"/>
    <row r="320" ht="11.25" customHeight="1" x14ac:dyDescent="0.2"/>
    <row r="321" ht="11.25" customHeight="1" x14ac:dyDescent="0.2"/>
    <row r="322" ht="11.25" customHeight="1" x14ac:dyDescent="0.2"/>
    <row r="323" ht="11.25" customHeight="1" x14ac:dyDescent="0.2"/>
    <row r="324" ht="11.25" customHeight="1" x14ac:dyDescent="0.2"/>
    <row r="325" ht="11.25" customHeight="1" x14ac:dyDescent="0.2"/>
    <row r="326" ht="11.25" customHeight="1" x14ac:dyDescent="0.2"/>
    <row r="327" ht="11.25" customHeight="1" x14ac:dyDescent="0.2"/>
    <row r="328" ht="11.25" customHeight="1" x14ac:dyDescent="0.2"/>
    <row r="329" ht="11.25" customHeight="1" x14ac:dyDescent="0.2"/>
    <row r="330" ht="11.25" customHeight="1" x14ac:dyDescent="0.2"/>
    <row r="331" ht="11.25" customHeight="1" x14ac:dyDescent="0.2"/>
    <row r="332" ht="11.25" customHeight="1" x14ac:dyDescent="0.2"/>
    <row r="333" ht="11.25" customHeight="1" x14ac:dyDescent="0.2"/>
    <row r="334" ht="11.25" customHeight="1" x14ac:dyDescent="0.2"/>
    <row r="335" ht="11.25" customHeight="1" x14ac:dyDescent="0.2"/>
    <row r="336" ht="11.25" customHeight="1" x14ac:dyDescent="0.2"/>
    <row r="337" ht="11.25" customHeight="1" x14ac:dyDescent="0.2"/>
    <row r="338" ht="11.25" customHeight="1" x14ac:dyDescent="0.2"/>
    <row r="339" ht="11.25" customHeight="1" x14ac:dyDescent="0.2"/>
    <row r="340" ht="11.25" customHeight="1" x14ac:dyDescent="0.2"/>
    <row r="341" ht="11.25" customHeight="1" x14ac:dyDescent="0.2"/>
    <row r="342" ht="11.25" customHeight="1" x14ac:dyDescent="0.2"/>
    <row r="343" ht="11.25" customHeight="1" x14ac:dyDescent="0.2"/>
    <row r="344" ht="11.25" customHeight="1" x14ac:dyDescent="0.2"/>
    <row r="345" ht="11.25" customHeight="1" x14ac:dyDescent="0.2"/>
    <row r="346" ht="11.25" customHeight="1" x14ac:dyDescent="0.2"/>
    <row r="347" ht="11.25" customHeight="1" x14ac:dyDescent="0.2"/>
    <row r="348" ht="11.25" customHeight="1" x14ac:dyDescent="0.2"/>
    <row r="349" ht="11.25" customHeight="1" x14ac:dyDescent="0.2"/>
    <row r="350" ht="11.25" customHeight="1" x14ac:dyDescent="0.2"/>
    <row r="351" ht="11.25" customHeight="1" x14ac:dyDescent="0.2"/>
    <row r="352" ht="11.25" customHeight="1" x14ac:dyDescent="0.2"/>
    <row r="353" ht="11.25" customHeight="1" x14ac:dyDescent="0.2"/>
    <row r="354" ht="11.25" customHeight="1" x14ac:dyDescent="0.2"/>
    <row r="355" ht="11.25" customHeight="1" x14ac:dyDescent="0.2"/>
    <row r="356" ht="11.25" customHeight="1" x14ac:dyDescent="0.2"/>
    <row r="357" ht="11.25" customHeight="1" x14ac:dyDescent="0.2"/>
    <row r="358" ht="11.25" customHeight="1" x14ac:dyDescent="0.2"/>
    <row r="359" ht="11.25" customHeight="1" x14ac:dyDescent="0.2"/>
    <row r="360" ht="11.25" customHeight="1" x14ac:dyDescent="0.2"/>
    <row r="361" ht="11.25" customHeight="1" x14ac:dyDescent="0.2"/>
    <row r="362" ht="11.25" customHeight="1" x14ac:dyDescent="0.2"/>
    <row r="363" ht="11.25" customHeight="1" x14ac:dyDescent="0.2"/>
    <row r="364" ht="11.25" customHeight="1" x14ac:dyDescent="0.2"/>
    <row r="365" ht="11.25" customHeight="1" x14ac:dyDescent="0.2"/>
    <row r="366" ht="11.25" customHeight="1" x14ac:dyDescent="0.2"/>
    <row r="367" ht="11.25" customHeight="1" x14ac:dyDescent="0.2"/>
    <row r="368" ht="11.25" customHeight="1" x14ac:dyDescent="0.2"/>
    <row r="369" ht="11.25" customHeight="1" x14ac:dyDescent="0.2"/>
    <row r="370" ht="11.25" customHeight="1" x14ac:dyDescent="0.2"/>
    <row r="371" ht="11.25" customHeight="1" x14ac:dyDescent="0.2"/>
    <row r="372" ht="11.25" customHeight="1" x14ac:dyDescent="0.2"/>
    <row r="373" ht="11.25" customHeight="1" x14ac:dyDescent="0.2"/>
    <row r="374" ht="11.25" customHeight="1" x14ac:dyDescent="0.2"/>
    <row r="375" ht="11.25" customHeight="1" x14ac:dyDescent="0.2"/>
    <row r="376" ht="11.25" customHeight="1" x14ac:dyDescent="0.2"/>
    <row r="377" ht="11.25" customHeight="1" x14ac:dyDescent="0.2"/>
    <row r="378" ht="11.25" customHeight="1" x14ac:dyDescent="0.2"/>
    <row r="379" ht="11.25" customHeight="1" x14ac:dyDescent="0.2"/>
    <row r="380" ht="11.25" customHeight="1" x14ac:dyDescent="0.2"/>
    <row r="381" ht="11.25" customHeight="1" x14ac:dyDescent="0.2"/>
    <row r="382" ht="11.25" customHeight="1" x14ac:dyDescent="0.2"/>
    <row r="383" ht="11.25" customHeight="1" x14ac:dyDescent="0.2"/>
    <row r="384" ht="11.25" customHeight="1" x14ac:dyDescent="0.2"/>
    <row r="385" ht="11.25" customHeight="1" x14ac:dyDescent="0.2"/>
    <row r="386" ht="11.25" customHeight="1" x14ac:dyDescent="0.2"/>
    <row r="387" ht="11.25" customHeight="1" x14ac:dyDescent="0.2"/>
    <row r="388" ht="11.25" customHeight="1" x14ac:dyDescent="0.2"/>
    <row r="389" ht="11.25" customHeight="1" x14ac:dyDescent="0.2"/>
    <row r="390" ht="11.25" customHeight="1" x14ac:dyDescent="0.2"/>
    <row r="391" ht="11.25" customHeight="1" x14ac:dyDescent="0.2"/>
    <row r="392" ht="11.25" customHeight="1" x14ac:dyDescent="0.2"/>
    <row r="393" ht="11.25" customHeight="1" x14ac:dyDescent="0.2"/>
    <row r="394" ht="11.25" customHeight="1" x14ac:dyDescent="0.2"/>
    <row r="395" ht="11.25" customHeight="1" x14ac:dyDescent="0.2"/>
    <row r="396" ht="11.25" customHeight="1" x14ac:dyDescent="0.2"/>
    <row r="397" ht="11.25" customHeight="1" x14ac:dyDescent="0.2"/>
    <row r="398" ht="11.25" customHeight="1" x14ac:dyDescent="0.2"/>
    <row r="399" ht="11.25" customHeight="1" x14ac:dyDescent="0.2"/>
    <row r="400" ht="11.25" customHeight="1" x14ac:dyDescent="0.2"/>
    <row r="401" ht="11.25" customHeight="1" x14ac:dyDescent="0.2"/>
    <row r="402" ht="11.25" customHeight="1" x14ac:dyDescent="0.2"/>
    <row r="403" ht="11.25" customHeight="1" x14ac:dyDescent="0.2"/>
    <row r="404" ht="11.25" customHeight="1" x14ac:dyDescent="0.2"/>
    <row r="405" ht="11.25" customHeight="1" x14ac:dyDescent="0.2"/>
    <row r="406" ht="11.25" customHeight="1" x14ac:dyDescent="0.2"/>
    <row r="407" ht="11.25" customHeight="1" x14ac:dyDescent="0.2"/>
    <row r="408" ht="11.25" customHeight="1" x14ac:dyDescent="0.2"/>
    <row r="409" ht="11.25" customHeight="1" x14ac:dyDescent="0.2"/>
    <row r="410" ht="11.25" customHeight="1" x14ac:dyDescent="0.2"/>
    <row r="411" ht="11.25" customHeight="1" x14ac:dyDescent="0.2"/>
    <row r="412" ht="11.25" customHeight="1" x14ac:dyDescent="0.2"/>
    <row r="413" ht="11.25" customHeight="1" x14ac:dyDescent="0.2"/>
    <row r="414" ht="11.25" customHeight="1" x14ac:dyDescent="0.2"/>
    <row r="415" ht="11.25" customHeight="1" x14ac:dyDescent="0.2"/>
    <row r="416" ht="11.25" customHeight="1" x14ac:dyDescent="0.2"/>
    <row r="417" ht="11.25" customHeight="1" x14ac:dyDescent="0.2"/>
    <row r="418" ht="11.25" customHeight="1" x14ac:dyDescent="0.2"/>
    <row r="419" ht="11.25" customHeight="1" x14ac:dyDescent="0.2"/>
    <row r="420" ht="11.25" customHeight="1" x14ac:dyDescent="0.2"/>
    <row r="421" ht="11.25" customHeight="1" x14ac:dyDescent="0.2"/>
    <row r="422" ht="11.25" customHeight="1" x14ac:dyDescent="0.2"/>
    <row r="423" ht="11.25" customHeight="1" x14ac:dyDescent="0.2"/>
    <row r="424" ht="11.25" customHeight="1" x14ac:dyDescent="0.2"/>
    <row r="425" ht="11.25" customHeight="1" x14ac:dyDescent="0.2"/>
    <row r="426" ht="11.25" customHeight="1" x14ac:dyDescent="0.2"/>
    <row r="427" ht="11.25" customHeight="1" x14ac:dyDescent="0.2"/>
    <row r="428" ht="11.25" customHeight="1" x14ac:dyDescent="0.2"/>
    <row r="429" ht="11.25" customHeight="1" x14ac:dyDescent="0.2"/>
    <row r="430" ht="11.25" customHeight="1" x14ac:dyDescent="0.2"/>
    <row r="431" ht="11.25" customHeight="1" x14ac:dyDescent="0.2"/>
    <row r="432" ht="11.25" customHeight="1" x14ac:dyDescent="0.2"/>
    <row r="433" ht="11.25" customHeight="1" x14ac:dyDescent="0.2"/>
    <row r="434" ht="11.25" customHeight="1" x14ac:dyDescent="0.2"/>
    <row r="435" ht="11.25" customHeight="1" x14ac:dyDescent="0.2"/>
    <row r="436" ht="11.25" customHeight="1" x14ac:dyDescent="0.2"/>
    <row r="437" ht="11.25" customHeight="1" x14ac:dyDescent="0.2"/>
    <row r="438" ht="11.25" customHeight="1" x14ac:dyDescent="0.2"/>
    <row r="439" ht="11.25" customHeight="1" x14ac:dyDescent="0.2"/>
    <row r="440" ht="11.25" customHeight="1" x14ac:dyDescent="0.2"/>
    <row r="441" ht="11.25" customHeight="1" x14ac:dyDescent="0.2"/>
    <row r="442" ht="11.25" customHeight="1" x14ac:dyDescent="0.2"/>
    <row r="443" ht="11.25" customHeight="1" x14ac:dyDescent="0.2"/>
    <row r="444" ht="11.25" customHeight="1" x14ac:dyDescent="0.2"/>
    <row r="445" ht="11.25" customHeight="1" x14ac:dyDescent="0.2"/>
    <row r="446" ht="11.25" customHeight="1" x14ac:dyDescent="0.2"/>
    <row r="447" ht="11.25" customHeight="1" x14ac:dyDescent="0.2"/>
    <row r="448" ht="11.25" customHeight="1" x14ac:dyDescent="0.2"/>
    <row r="449" ht="11.25" customHeight="1" x14ac:dyDescent="0.2"/>
    <row r="450" ht="11.25" customHeight="1" x14ac:dyDescent="0.2"/>
    <row r="451" ht="11.25" customHeight="1" x14ac:dyDescent="0.2"/>
    <row r="452" ht="11.25" customHeight="1" x14ac:dyDescent="0.2"/>
    <row r="453" ht="11.25" customHeight="1" x14ac:dyDescent="0.2"/>
    <row r="454" ht="11.25" customHeight="1" x14ac:dyDescent="0.2"/>
    <row r="455" ht="11.25" customHeight="1" x14ac:dyDescent="0.2"/>
    <row r="456" ht="11.25" customHeight="1" x14ac:dyDescent="0.2"/>
    <row r="457" ht="11.25" customHeight="1" x14ac:dyDescent="0.2"/>
    <row r="458" ht="11.25" customHeight="1" x14ac:dyDescent="0.2"/>
    <row r="459" ht="11.25" customHeight="1" x14ac:dyDescent="0.2"/>
    <row r="460" ht="11.25" customHeight="1" x14ac:dyDescent="0.2"/>
    <row r="461" ht="11.25" customHeight="1" x14ac:dyDescent="0.2"/>
    <row r="462" ht="11.25" customHeight="1" x14ac:dyDescent="0.2"/>
    <row r="463" ht="11.25" customHeight="1" x14ac:dyDescent="0.2"/>
    <row r="464" ht="11.25" customHeight="1" x14ac:dyDescent="0.2"/>
    <row r="465" ht="11.25" customHeight="1" x14ac:dyDescent="0.2"/>
    <row r="466" ht="11.25" customHeight="1" x14ac:dyDescent="0.2"/>
    <row r="467" ht="11.25" customHeight="1" x14ac:dyDescent="0.2"/>
    <row r="468" ht="11.25" customHeight="1" x14ac:dyDescent="0.2"/>
    <row r="469" ht="11.25" customHeight="1" x14ac:dyDescent="0.2"/>
    <row r="470" ht="11.25" customHeight="1" x14ac:dyDescent="0.2"/>
    <row r="471" ht="11.25" customHeight="1" x14ac:dyDescent="0.2"/>
    <row r="472" ht="11.25" customHeight="1" x14ac:dyDescent="0.2"/>
    <row r="473" ht="11.25" customHeight="1" x14ac:dyDescent="0.2"/>
    <row r="474" ht="11.25" customHeight="1" x14ac:dyDescent="0.2"/>
    <row r="475" ht="11.25" customHeight="1" x14ac:dyDescent="0.2"/>
    <row r="476" ht="11.25" customHeight="1" x14ac:dyDescent="0.2"/>
    <row r="477" ht="11.25" customHeight="1" x14ac:dyDescent="0.2"/>
    <row r="478" ht="11.25" customHeight="1" x14ac:dyDescent="0.2"/>
    <row r="479" ht="11.25" customHeight="1" x14ac:dyDescent="0.2"/>
    <row r="480" ht="11.25" customHeight="1" x14ac:dyDescent="0.2"/>
    <row r="481" ht="11.25" customHeight="1" x14ac:dyDescent="0.2"/>
    <row r="482" ht="11.25" customHeight="1" x14ac:dyDescent="0.2"/>
    <row r="483" ht="11.25" customHeight="1" x14ac:dyDescent="0.2"/>
    <row r="484" ht="11.25" customHeight="1" x14ac:dyDescent="0.2"/>
    <row r="485" ht="11.25" customHeight="1" x14ac:dyDescent="0.2"/>
    <row r="486" ht="11.25" customHeight="1" x14ac:dyDescent="0.2"/>
    <row r="487" ht="11.25" customHeight="1" x14ac:dyDescent="0.2"/>
    <row r="488" ht="11.25" customHeight="1" x14ac:dyDescent="0.2"/>
    <row r="489" ht="11.25" customHeight="1" x14ac:dyDescent="0.2"/>
    <row r="490" ht="11.25" customHeight="1" x14ac:dyDescent="0.2"/>
    <row r="491" ht="11.25" customHeight="1" x14ac:dyDescent="0.2"/>
    <row r="492" ht="11.25" customHeight="1" x14ac:dyDescent="0.2"/>
    <row r="493" ht="11.25" customHeight="1" x14ac:dyDescent="0.2"/>
    <row r="494" ht="11.25" customHeight="1" x14ac:dyDescent="0.2"/>
    <row r="495" ht="11.25" customHeight="1" x14ac:dyDescent="0.2"/>
    <row r="496" ht="11.25" customHeight="1" x14ac:dyDescent="0.2"/>
    <row r="497" ht="11.25" customHeight="1" x14ac:dyDescent="0.2"/>
    <row r="498" ht="11.25" customHeight="1" x14ac:dyDescent="0.2"/>
    <row r="499" ht="11.25" customHeight="1" x14ac:dyDescent="0.2"/>
    <row r="500" ht="11.25" customHeight="1" x14ac:dyDescent="0.2"/>
    <row r="501" ht="11.25" customHeight="1" x14ac:dyDescent="0.2"/>
    <row r="502" ht="11.25" customHeight="1" x14ac:dyDescent="0.2"/>
    <row r="503" ht="11.25" customHeight="1" x14ac:dyDescent="0.2"/>
    <row r="504" ht="11.25" customHeight="1" x14ac:dyDescent="0.2"/>
    <row r="505" ht="11.25" customHeight="1" x14ac:dyDescent="0.2"/>
    <row r="506" ht="11.25" customHeight="1" x14ac:dyDescent="0.2"/>
    <row r="507" ht="11.25" customHeight="1" x14ac:dyDescent="0.2"/>
    <row r="508" ht="11.25" customHeight="1" x14ac:dyDescent="0.2"/>
    <row r="509" ht="11.25" customHeight="1" x14ac:dyDescent="0.2"/>
    <row r="510" ht="11.25" customHeight="1" x14ac:dyDescent="0.2"/>
    <row r="511" ht="11.25" customHeight="1" x14ac:dyDescent="0.2"/>
    <row r="512" ht="11.25" customHeight="1" x14ac:dyDescent="0.2"/>
    <row r="513" ht="11.25" customHeight="1" x14ac:dyDescent="0.2"/>
    <row r="514" ht="11.25" customHeight="1" x14ac:dyDescent="0.2"/>
    <row r="515" ht="11.25" customHeight="1" x14ac:dyDescent="0.2"/>
    <row r="516" ht="11.25" customHeight="1" x14ac:dyDescent="0.2"/>
    <row r="517" ht="11.25" customHeight="1" x14ac:dyDescent="0.2"/>
    <row r="518" ht="11.25" customHeight="1" x14ac:dyDescent="0.2"/>
    <row r="519" ht="11.25" customHeight="1" x14ac:dyDescent="0.2"/>
    <row r="520" ht="11.25" customHeight="1" x14ac:dyDescent="0.2"/>
    <row r="521" ht="11.25" customHeight="1" x14ac:dyDescent="0.2"/>
    <row r="522" ht="11.25" customHeight="1" x14ac:dyDescent="0.2"/>
    <row r="523" ht="11.25" customHeight="1" x14ac:dyDescent="0.2"/>
    <row r="524" ht="11.25" customHeight="1" x14ac:dyDescent="0.2"/>
    <row r="525" ht="11.25" customHeight="1" x14ac:dyDescent="0.2"/>
    <row r="526" ht="11.25" customHeight="1" x14ac:dyDescent="0.2"/>
    <row r="527" ht="11.25" customHeight="1" x14ac:dyDescent="0.2"/>
    <row r="528" ht="11.25" customHeight="1" x14ac:dyDescent="0.2"/>
    <row r="529" ht="11.25" customHeight="1" x14ac:dyDescent="0.2"/>
    <row r="530" ht="11.25" customHeight="1" x14ac:dyDescent="0.2"/>
    <row r="531" ht="11.25" customHeight="1" x14ac:dyDescent="0.2"/>
    <row r="532" ht="11.25" customHeight="1" x14ac:dyDescent="0.2"/>
    <row r="533" ht="11.25" customHeight="1" x14ac:dyDescent="0.2"/>
    <row r="534" ht="11.25" customHeight="1" x14ac:dyDescent="0.2"/>
    <row r="535" ht="11.25" customHeight="1" x14ac:dyDescent="0.2"/>
    <row r="536" ht="11.25" customHeight="1" x14ac:dyDescent="0.2"/>
    <row r="537" ht="11.25" customHeight="1" x14ac:dyDescent="0.2"/>
    <row r="538" ht="11.25" customHeight="1" x14ac:dyDescent="0.2"/>
    <row r="539" ht="11.25" customHeight="1" x14ac:dyDescent="0.2"/>
    <row r="540" ht="11.25" customHeight="1" x14ac:dyDescent="0.2"/>
    <row r="541" ht="11.25" customHeight="1" x14ac:dyDescent="0.2"/>
    <row r="542" ht="11.25" customHeight="1" x14ac:dyDescent="0.2"/>
    <row r="543" ht="11.25" customHeight="1" x14ac:dyDescent="0.2"/>
    <row r="544" ht="11.25" customHeight="1" x14ac:dyDescent="0.2"/>
    <row r="545" ht="11.25" customHeight="1" x14ac:dyDescent="0.2"/>
    <row r="546" ht="11.25" customHeight="1" x14ac:dyDescent="0.2"/>
    <row r="547" ht="11.25" customHeight="1" x14ac:dyDescent="0.2"/>
    <row r="548" ht="11.25" customHeight="1" x14ac:dyDescent="0.2"/>
    <row r="549" ht="11.25" customHeight="1" x14ac:dyDescent="0.2"/>
    <row r="550" ht="11.25" customHeight="1" x14ac:dyDescent="0.2"/>
    <row r="551" ht="11.25" customHeight="1" x14ac:dyDescent="0.2"/>
    <row r="552" ht="11.25" customHeight="1" x14ac:dyDescent="0.2"/>
    <row r="553" ht="11.25" customHeight="1" x14ac:dyDescent="0.2"/>
    <row r="554" ht="11.25" customHeight="1" x14ac:dyDescent="0.2"/>
    <row r="555" ht="11.25" customHeight="1" x14ac:dyDescent="0.2"/>
    <row r="556" ht="11.25" customHeight="1" x14ac:dyDescent="0.2"/>
    <row r="557" ht="11.25" customHeight="1" x14ac:dyDescent="0.2"/>
    <row r="558" ht="11.25" customHeight="1" x14ac:dyDescent="0.2"/>
    <row r="559" ht="11.25" customHeight="1" x14ac:dyDescent="0.2"/>
    <row r="560" ht="11.25" customHeight="1" x14ac:dyDescent="0.2"/>
    <row r="561" ht="11.25" customHeight="1" x14ac:dyDescent="0.2"/>
    <row r="562" ht="11.25" customHeight="1" x14ac:dyDescent="0.2"/>
    <row r="563" ht="11.25" customHeight="1" x14ac:dyDescent="0.2"/>
    <row r="564" ht="11.25" customHeight="1" x14ac:dyDescent="0.2"/>
    <row r="565" ht="11.25" customHeight="1" x14ac:dyDescent="0.2"/>
    <row r="566" ht="11.25" customHeight="1" x14ac:dyDescent="0.2"/>
    <row r="567" ht="11.25" customHeight="1" x14ac:dyDescent="0.2"/>
    <row r="568" ht="11.25" customHeight="1" x14ac:dyDescent="0.2"/>
    <row r="569" ht="11.25" customHeight="1" x14ac:dyDescent="0.2"/>
    <row r="570" ht="11.25" customHeight="1" x14ac:dyDescent="0.2"/>
    <row r="571" ht="11.25" customHeight="1" x14ac:dyDescent="0.2"/>
    <row r="572" ht="11.25" customHeight="1" x14ac:dyDescent="0.2"/>
    <row r="573" ht="11.25" customHeight="1" x14ac:dyDescent="0.2"/>
    <row r="574" ht="11.25" customHeight="1" x14ac:dyDescent="0.2"/>
    <row r="575" ht="11.25" customHeight="1" x14ac:dyDescent="0.2"/>
    <row r="576" ht="11.25" customHeight="1" x14ac:dyDescent="0.2"/>
    <row r="577" ht="11.25" customHeight="1" x14ac:dyDescent="0.2"/>
    <row r="578" ht="11.25" customHeight="1" x14ac:dyDescent="0.2"/>
    <row r="579" ht="11.25" customHeight="1" x14ac:dyDescent="0.2"/>
    <row r="580" ht="11.25" customHeight="1" x14ac:dyDescent="0.2"/>
    <row r="581" ht="11.25" customHeight="1" x14ac:dyDescent="0.2"/>
    <row r="582" ht="11.25" customHeight="1" x14ac:dyDescent="0.2"/>
    <row r="583" ht="11.25" customHeight="1" x14ac:dyDescent="0.2"/>
    <row r="584" ht="11.25" customHeight="1" x14ac:dyDescent="0.2"/>
    <row r="585" ht="11.25" customHeight="1" x14ac:dyDescent="0.2"/>
    <row r="586" ht="11.25" customHeight="1" x14ac:dyDescent="0.2"/>
    <row r="587" ht="11.25" customHeight="1" x14ac:dyDescent="0.2"/>
    <row r="588" ht="11.25" customHeight="1" x14ac:dyDescent="0.2"/>
    <row r="589" ht="11.25" customHeight="1" x14ac:dyDescent="0.2"/>
    <row r="590" ht="11.25" customHeight="1" x14ac:dyDescent="0.2"/>
    <row r="591" ht="11.25" customHeight="1" x14ac:dyDescent="0.2"/>
    <row r="592" ht="11.25" customHeight="1" x14ac:dyDescent="0.2"/>
    <row r="593" ht="11.25" customHeight="1" x14ac:dyDescent="0.2"/>
    <row r="594" ht="11.25" customHeight="1" x14ac:dyDescent="0.2"/>
    <row r="595" ht="11.25" customHeight="1" x14ac:dyDescent="0.2"/>
    <row r="596" ht="11.25" customHeight="1" x14ac:dyDescent="0.2"/>
    <row r="597" ht="11.25" customHeight="1" x14ac:dyDescent="0.2"/>
    <row r="598" ht="11.25" customHeight="1" x14ac:dyDescent="0.2"/>
    <row r="599" ht="11.25" customHeight="1" x14ac:dyDescent="0.2"/>
    <row r="600" ht="11.25" customHeight="1" x14ac:dyDescent="0.2"/>
    <row r="601" ht="11.25" customHeight="1" x14ac:dyDescent="0.2"/>
    <row r="602" ht="11.25" customHeight="1" x14ac:dyDescent="0.2"/>
    <row r="603" ht="11.25" customHeight="1" x14ac:dyDescent="0.2"/>
    <row r="604" ht="11.25" customHeight="1" x14ac:dyDescent="0.2"/>
    <row r="605" ht="11.25" customHeight="1" x14ac:dyDescent="0.2"/>
    <row r="606" ht="11.25" customHeight="1" x14ac:dyDescent="0.2"/>
    <row r="607" ht="11.25" customHeight="1" x14ac:dyDescent="0.2"/>
    <row r="608" ht="11.25" customHeight="1" x14ac:dyDescent="0.2"/>
    <row r="609" ht="11.25" customHeight="1" x14ac:dyDescent="0.2"/>
    <row r="610" ht="11.25" customHeight="1" x14ac:dyDescent="0.2"/>
    <row r="611" ht="11.25" customHeight="1" x14ac:dyDescent="0.2"/>
    <row r="612" ht="11.25" customHeight="1" x14ac:dyDescent="0.2"/>
    <row r="613" ht="11.25" customHeight="1" x14ac:dyDescent="0.2"/>
    <row r="614" ht="11.25" customHeight="1" x14ac:dyDescent="0.2"/>
    <row r="615" ht="11.25" customHeight="1" x14ac:dyDescent="0.2"/>
    <row r="616" ht="11.25" customHeight="1" x14ac:dyDescent="0.2"/>
    <row r="617" ht="11.25" customHeight="1" x14ac:dyDescent="0.2"/>
    <row r="618" ht="11.25" customHeight="1" x14ac:dyDescent="0.2"/>
    <row r="619" ht="11.25" customHeight="1" x14ac:dyDescent="0.2"/>
    <row r="620" ht="11.25" customHeight="1" x14ac:dyDescent="0.2"/>
    <row r="621" ht="11.25" customHeight="1" x14ac:dyDescent="0.2"/>
    <row r="622" ht="11.25" customHeight="1" x14ac:dyDescent="0.2"/>
    <row r="623" ht="11.25" customHeight="1" x14ac:dyDescent="0.2"/>
    <row r="624" ht="11.25" customHeight="1" x14ac:dyDescent="0.2"/>
    <row r="625" ht="11.25" customHeight="1" x14ac:dyDescent="0.2"/>
    <row r="626" ht="11.25" customHeight="1" x14ac:dyDescent="0.2"/>
    <row r="627" ht="11.25" customHeight="1" x14ac:dyDescent="0.2"/>
    <row r="628" ht="11.25" customHeight="1" x14ac:dyDescent="0.2"/>
    <row r="629" ht="11.25" customHeight="1" x14ac:dyDescent="0.2"/>
    <row r="630" ht="11.25" customHeight="1" x14ac:dyDescent="0.2"/>
    <row r="631" ht="11.25" customHeight="1" x14ac:dyDescent="0.2"/>
    <row r="632" ht="11.25" customHeight="1" x14ac:dyDescent="0.2"/>
    <row r="633" ht="11.25" customHeight="1" x14ac:dyDescent="0.2"/>
    <row r="634" ht="11.25" customHeight="1" x14ac:dyDescent="0.2"/>
    <row r="635" ht="11.25" customHeight="1" x14ac:dyDescent="0.2"/>
    <row r="636" ht="11.25" customHeight="1" x14ac:dyDescent="0.2"/>
    <row r="637" ht="11.25" customHeight="1" x14ac:dyDescent="0.2"/>
    <row r="638" ht="11.25" customHeight="1" x14ac:dyDescent="0.2"/>
    <row r="639" ht="11.25" customHeight="1" x14ac:dyDescent="0.2"/>
    <row r="640" ht="11.25" customHeight="1" x14ac:dyDescent="0.2"/>
    <row r="641" ht="11.25" customHeight="1" x14ac:dyDescent="0.2"/>
    <row r="642" ht="11.25" customHeight="1" x14ac:dyDescent="0.2"/>
    <row r="643" ht="11.25" customHeight="1" x14ac:dyDescent="0.2"/>
    <row r="644" ht="11.25" customHeight="1" x14ac:dyDescent="0.2"/>
    <row r="645" ht="11.25" customHeight="1" x14ac:dyDescent="0.2"/>
    <row r="646" ht="11.25" customHeight="1" x14ac:dyDescent="0.2"/>
    <row r="647" ht="11.25" customHeight="1" x14ac:dyDescent="0.2"/>
    <row r="648" ht="11.25" customHeight="1" x14ac:dyDescent="0.2"/>
    <row r="649" ht="11.25" customHeight="1" x14ac:dyDescent="0.2"/>
    <row r="650" ht="11.25" customHeight="1" x14ac:dyDescent="0.2"/>
    <row r="651" ht="11.25" customHeight="1" x14ac:dyDescent="0.2"/>
    <row r="652" ht="11.25" customHeight="1" x14ac:dyDescent="0.2"/>
    <row r="653" ht="11.25" customHeight="1" x14ac:dyDescent="0.2"/>
    <row r="654" ht="11.25" customHeight="1" x14ac:dyDescent="0.2"/>
    <row r="655" ht="11.25" customHeight="1" x14ac:dyDescent="0.2"/>
    <row r="656" ht="11.25" customHeight="1" x14ac:dyDescent="0.2"/>
    <row r="657" ht="11.25" customHeight="1" x14ac:dyDescent="0.2"/>
    <row r="658" ht="11.25" customHeight="1" x14ac:dyDescent="0.2"/>
    <row r="659" ht="11.25" customHeight="1" x14ac:dyDescent="0.2"/>
    <row r="660" ht="11.25" customHeight="1" x14ac:dyDescent="0.2"/>
    <row r="661" ht="11.25" customHeight="1" x14ac:dyDescent="0.2"/>
    <row r="662" ht="11.25" customHeight="1" x14ac:dyDescent="0.2"/>
    <row r="663" ht="11.25" customHeight="1" x14ac:dyDescent="0.2"/>
    <row r="664" ht="11.25" customHeight="1" x14ac:dyDescent="0.2"/>
    <row r="665" ht="11.25" customHeight="1" x14ac:dyDescent="0.2"/>
    <row r="666" ht="11.25" customHeight="1" x14ac:dyDescent="0.2"/>
    <row r="667" ht="11.25" customHeight="1" x14ac:dyDescent="0.2"/>
    <row r="668" ht="11.25" customHeight="1" x14ac:dyDescent="0.2"/>
    <row r="669" ht="11.25" customHeight="1" x14ac:dyDescent="0.2"/>
    <row r="670" ht="11.25" customHeight="1" x14ac:dyDescent="0.2"/>
    <row r="671" ht="11.25" customHeight="1" x14ac:dyDescent="0.2"/>
    <row r="672" ht="11.25" customHeight="1" x14ac:dyDescent="0.2"/>
    <row r="673" ht="11.25" customHeight="1" x14ac:dyDescent="0.2"/>
    <row r="674" ht="11.25" customHeight="1" x14ac:dyDescent="0.2"/>
    <row r="675" ht="11.25" customHeight="1" x14ac:dyDescent="0.2"/>
    <row r="676" ht="11.25" customHeight="1" x14ac:dyDescent="0.2"/>
    <row r="677" ht="11.25" customHeight="1" x14ac:dyDescent="0.2"/>
    <row r="678" ht="11.25" customHeight="1" x14ac:dyDescent="0.2"/>
    <row r="679" ht="11.25" customHeight="1" x14ac:dyDescent="0.2"/>
    <row r="680" ht="11.25" customHeight="1" x14ac:dyDescent="0.2"/>
    <row r="681" ht="11.25" customHeight="1" x14ac:dyDescent="0.2"/>
    <row r="682" ht="11.25" customHeight="1" x14ac:dyDescent="0.2"/>
    <row r="683" ht="11.25" customHeight="1" x14ac:dyDescent="0.2"/>
    <row r="684" ht="11.25" customHeight="1" x14ac:dyDescent="0.2"/>
    <row r="685" ht="11.25" customHeight="1" x14ac:dyDescent="0.2"/>
    <row r="686" ht="11.25" customHeight="1" x14ac:dyDescent="0.2"/>
    <row r="687" ht="11.25" customHeight="1" x14ac:dyDescent="0.2"/>
    <row r="688" ht="11.25" customHeight="1" x14ac:dyDescent="0.2"/>
    <row r="689" ht="11.25" customHeight="1" x14ac:dyDescent="0.2"/>
    <row r="690" ht="11.25" customHeight="1" x14ac:dyDescent="0.2"/>
    <row r="691" ht="11.25" customHeight="1" x14ac:dyDescent="0.2"/>
    <row r="692" ht="11.25" customHeight="1" x14ac:dyDescent="0.2"/>
    <row r="693" ht="11.25" customHeight="1" x14ac:dyDescent="0.2"/>
    <row r="694" ht="11.25" customHeight="1" x14ac:dyDescent="0.2"/>
    <row r="695" ht="11.25" customHeight="1" x14ac:dyDescent="0.2"/>
    <row r="696" ht="11.25" customHeight="1" x14ac:dyDescent="0.2"/>
    <row r="697" ht="11.25" customHeight="1" x14ac:dyDescent="0.2"/>
    <row r="698" ht="11.25" customHeight="1" x14ac:dyDescent="0.2"/>
    <row r="699" ht="11.25" customHeight="1" x14ac:dyDescent="0.2"/>
    <row r="700" ht="11.25" customHeight="1" x14ac:dyDescent="0.2"/>
    <row r="701" ht="11.25" customHeight="1" x14ac:dyDescent="0.2"/>
    <row r="702" ht="11.25" customHeight="1" x14ac:dyDescent="0.2"/>
    <row r="703" ht="11.25" customHeight="1" x14ac:dyDescent="0.2"/>
    <row r="704" ht="11.25" customHeight="1" x14ac:dyDescent="0.2"/>
    <row r="705" ht="11.25" customHeight="1" x14ac:dyDescent="0.2"/>
    <row r="706" ht="11.25" customHeight="1" x14ac:dyDescent="0.2"/>
    <row r="707" ht="11.25" customHeight="1" x14ac:dyDescent="0.2"/>
    <row r="708" ht="11.25" customHeight="1" x14ac:dyDescent="0.2"/>
    <row r="709" ht="11.25" customHeight="1" x14ac:dyDescent="0.2"/>
    <row r="710" ht="11.25" customHeight="1" x14ac:dyDescent="0.2"/>
    <row r="711" ht="11.25" customHeight="1" x14ac:dyDescent="0.2"/>
    <row r="712" ht="11.25" customHeight="1" x14ac:dyDescent="0.2"/>
    <row r="713" ht="11.25" customHeight="1" x14ac:dyDescent="0.2"/>
    <row r="714" ht="11.25" customHeight="1" x14ac:dyDescent="0.2"/>
    <row r="715" ht="11.25" customHeight="1" x14ac:dyDescent="0.2"/>
    <row r="716" ht="11.25" customHeight="1" x14ac:dyDescent="0.2"/>
    <row r="717" ht="11.25" customHeight="1" x14ac:dyDescent="0.2"/>
    <row r="718" ht="11.25" customHeight="1" x14ac:dyDescent="0.2"/>
    <row r="719" ht="11.25" customHeight="1" x14ac:dyDescent="0.2"/>
    <row r="720" ht="11.25" customHeight="1" x14ac:dyDescent="0.2"/>
    <row r="721" ht="11.25" customHeight="1" x14ac:dyDescent="0.2"/>
    <row r="722" ht="11.25" customHeight="1" x14ac:dyDescent="0.2"/>
    <row r="723" ht="11.25" customHeight="1" x14ac:dyDescent="0.2"/>
    <row r="724" ht="11.25" customHeight="1" x14ac:dyDescent="0.2"/>
    <row r="725" ht="11.25" customHeight="1" x14ac:dyDescent="0.2"/>
    <row r="726" ht="11.25" customHeight="1" x14ac:dyDescent="0.2"/>
    <row r="727" ht="11.25" customHeight="1" x14ac:dyDescent="0.2"/>
    <row r="728" ht="11.25" customHeight="1" x14ac:dyDescent="0.2"/>
    <row r="729" ht="11.25" customHeight="1" x14ac:dyDescent="0.2"/>
    <row r="730" ht="11.25" customHeight="1" x14ac:dyDescent="0.2"/>
    <row r="731" ht="11.25" customHeight="1" x14ac:dyDescent="0.2"/>
    <row r="732" ht="11.25" customHeight="1" x14ac:dyDescent="0.2"/>
    <row r="733" ht="11.25" customHeight="1" x14ac:dyDescent="0.2"/>
    <row r="734" ht="11.25" customHeight="1" x14ac:dyDescent="0.2"/>
    <row r="735" ht="11.25" customHeight="1" x14ac:dyDescent="0.2"/>
    <row r="736" ht="11.25" customHeight="1" x14ac:dyDescent="0.2"/>
    <row r="737" ht="11.25" customHeight="1" x14ac:dyDescent="0.2"/>
    <row r="738" ht="11.25" customHeight="1" x14ac:dyDescent="0.2"/>
    <row r="739" ht="11.25" customHeight="1" x14ac:dyDescent="0.2"/>
    <row r="740" ht="11.25" customHeight="1" x14ac:dyDescent="0.2"/>
    <row r="741" ht="11.25" customHeight="1" x14ac:dyDescent="0.2"/>
    <row r="742" ht="11.25" customHeight="1" x14ac:dyDescent="0.2"/>
    <row r="743" ht="11.25" customHeight="1" x14ac:dyDescent="0.2"/>
    <row r="744" ht="11.25" customHeight="1" x14ac:dyDescent="0.2"/>
    <row r="745" ht="11.25" customHeight="1" x14ac:dyDescent="0.2"/>
    <row r="746" ht="11.25" customHeight="1" x14ac:dyDescent="0.2"/>
    <row r="747" ht="11.25" customHeight="1" x14ac:dyDescent="0.2"/>
    <row r="748" ht="11.25" customHeight="1" x14ac:dyDescent="0.2"/>
    <row r="749" ht="11.25" customHeight="1" x14ac:dyDescent="0.2"/>
    <row r="750" ht="11.25" customHeight="1" x14ac:dyDescent="0.2"/>
    <row r="751" ht="11.25" customHeight="1" x14ac:dyDescent="0.2"/>
    <row r="752" ht="11.25" customHeight="1" x14ac:dyDescent="0.2"/>
    <row r="753" ht="11.25" customHeight="1" x14ac:dyDescent="0.2"/>
    <row r="754" ht="11.25" customHeight="1" x14ac:dyDescent="0.2"/>
    <row r="755" ht="11.25" customHeight="1" x14ac:dyDescent="0.2"/>
    <row r="756" ht="11.25" customHeight="1" x14ac:dyDescent="0.2"/>
    <row r="757" ht="11.25" customHeight="1" x14ac:dyDescent="0.2"/>
    <row r="758" ht="11.25" customHeight="1" x14ac:dyDescent="0.2"/>
    <row r="759" ht="11.25" customHeight="1" x14ac:dyDescent="0.2"/>
    <row r="760" ht="11.25" customHeight="1" x14ac:dyDescent="0.2"/>
    <row r="761" ht="11.25" customHeight="1" x14ac:dyDescent="0.2"/>
    <row r="762" ht="11.25" customHeight="1" x14ac:dyDescent="0.2"/>
    <row r="763" ht="11.25" customHeight="1" x14ac:dyDescent="0.2"/>
    <row r="764" ht="11.25" customHeight="1" x14ac:dyDescent="0.2"/>
    <row r="765" ht="11.25" customHeight="1" x14ac:dyDescent="0.2"/>
    <row r="766" ht="11.25" customHeight="1" x14ac:dyDescent="0.2"/>
    <row r="767" ht="11.25" customHeight="1" x14ac:dyDescent="0.2"/>
    <row r="768" ht="11.25" customHeight="1" x14ac:dyDescent="0.2"/>
    <row r="769" ht="11.25" customHeight="1" x14ac:dyDescent="0.2"/>
    <row r="770" ht="11.25" customHeight="1" x14ac:dyDescent="0.2"/>
    <row r="771" ht="11.25" customHeight="1" x14ac:dyDescent="0.2"/>
    <row r="772" ht="11.25" customHeight="1" x14ac:dyDescent="0.2"/>
    <row r="773" ht="11.25" customHeight="1" x14ac:dyDescent="0.2"/>
    <row r="774" ht="11.25" customHeight="1" x14ac:dyDescent="0.2"/>
    <row r="775" ht="11.25" customHeight="1" x14ac:dyDescent="0.2"/>
    <row r="776" ht="11.25" customHeight="1" x14ac:dyDescent="0.2"/>
    <row r="777" ht="11.25" customHeight="1" x14ac:dyDescent="0.2"/>
    <row r="778" ht="11.25" customHeight="1" x14ac:dyDescent="0.2"/>
    <row r="779" ht="11.25" customHeight="1" x14ac:dyDescent="0.2"/>
    <row r="780" ht="11.25" customHeight="1" x14ac:dyDescent="0.2"/>
    <row r="781" ht="11.25" customHeight="1" x14ac:dyDescent="0.2"/>
    <row r="782" ht="11.25" customHeight="1" x14ac:dyDescent="0.2"/>
    <row r="783" ht="11.25" customHeight="1" x14ac:dyDescent="0.2"/>
    <row r="784" ht="11.25" customHeight="1" x14ac:dyDescent="0.2"/>
    <row r="785" ht="11.25" customHeight="1" x14ac:dyDescent="0.2"/>
    <row r="786" ht="11.25" customHeight="1" x14ac:dyDescent="0.2"/>
    <row r="787" ht="11.25" customHeight="1" x14ac:dyDescent="0.2"/>
    <row r="788" ht="11.25" customHeight="1" x14ac:dyDescent="0.2"/>
    <row r="789" ht="11.25" customHeight="1" x14ac:dyDescent="0.2"/>
    <row r="790" ht="11.25" customHeight="1" x14ac:dyDescent="0.2"/>
    <row r="791" ht="11.25" customHeight="1" x14ac:dyDescent="0.2"/>
    <row r="792" ht="11.25" customHeight="1" x14ac:dyDescent="0.2"/>
    <row r="793" ht="11.25" customHeight="1" x14ac:dyDescent="0.2"/>
    <row r="794" ht="11.25" customHeight="1" x14ac:dyDescent="0.2"/>
    <row r="795" ht="11.25" customHeight="1" x14ac:dyDescent="0.2"/>
    <row r="796" ht="11.25" customHeight="1" x14ac:dyDescent="0.2"/>
    <row r="797" ht="11.25" customHeight="1" x14ac:dyDescent="0.2"/>
    <row r="798" ht="11.25" customHeight="1" x14ac:dyDescent="0.2"/>
    <row r="799" ht="11.25" customHeight="1" x14ac:dyDescent="0.2"/>
    <row r="800" ht="11.25" customHeight="1" x14ac:dyDescent="0.2"/>
    <row r="801" ht="11.25" customHeight="1" x14ac:dyDescent="0.2"/>
    <row r="802" ht="11.25" customHeight="1" x14ac:dyDescent="0.2"/>
    <row r="803" ht="11.25" customHeight="1" x14ac:dyDescent="0.2"/>
    <row r="804" ht="11.25" customHeight="1" x14ac:dyDescent="0.2"/>
    <row r="805" ht="11.25" customHeight="1" x14ac:dyDescent="0.2"/>
    <row r="806" ht="11.25" customHeight="1" x14ac:dyDescent="0.2"/>
    <row r="807" ht="11.25" customHeight="1" x14ac:dyDescent="0.2"/>
    <row r="808" ht="11.25" customHeight="1" x14ac:dyDescent="0.2"/>
    <row r="809" ht="11.25" customHeight="1" x14ac:dyDescent="0.2"/>
    <row r="810" ht="11.25" customHeight="1" x14ac:dyDescent="0.2"/>
    <row r="811" ht="11.25" customHeight="1" x14ac:dyDescent="0.2"/>
    <row r="812" ht="11.25" customHeight="1" x14ac:dyDescent="0.2"/>
    <row r="813" ht="11.25" customHeight="1" x14ac:dyDescent="0.2"/>
    <row r="814" ht="11.25" customHeight="1" x14ac:dyDescent="0.2"/>
    <row r="815" ht="11.25" customHeight="1" x14ac:dyDescent="0.2"/>
    <row r="816" ht="11.25" customHeight="1" x14ac:dyDescent="0.2"/>
    <row r="817" ht="11.25" customHeight="1" x14ac:dyDescent="0.2"/>
    <row r="818" ht="11.25" customHeight="1" x14ac:dyDescent="0.2"/>
    <row r="819" ht="11.25" customHeight="1" x14ac:dyDescent="0.2"/>
    <row r="820" ht="11.25" customHeight="1" x14ac:dyDescent="0.2"/>
    <row r="821" ht="11.25" customHeight="1" x14ac:dyDescent="0.2"/>
    <row r="822" ht="11.25" customHeight="1" x14ac:dyDescent="0.2"/>
    <row r="823" ht="11.25" customHeight="1" x14ac:dyDescent="0.2"/>
    <row r="824" ht="11.25" customHeight="1" x14ac:dyDescent="0.2"/>
    <row r="825" ht="11.25" customHeight="1" x14ac:dyDescent="0.2"/>
    <row r="826" ht="11.25" customHeight="1" x14ac:dyDescent="0.2"/>
    <row r="827" ht="11.25" customHeight="1" x14ac:dyDescent="0.2"/>
    <row r="828" ht="11.25" customHeight="1" x14ac:dyDescent="0.2"/>
    <row r="829" ht="11.25" customHeight="1" x14ac:dyDescent="0.2"/>
    <row r="830" ht="11.25" customHeight="1" x14ac:dyDescent="0.2"/>
    <row r="831" ht="11.25" customHeight="1" x14ac:dyDescent="0.2"/>
    <row r="832" ht="11.25" customHeight="1" x14ac:dyDescent="0.2"/>
    <row r="833" ht="11.25" customHeight="1" x14ac:dyDescent="0.2"/>
    <row r="834" ht="11.25" customHeight="1" x14ac:dyDescent="0.2"/>
    <row r="835" ht="11.25" customHeight="1" x14ac:dyDescent="0.2"/>
    <row r="836" ht="11.25" customHeight="1" x14ac:dyDescent="0.2"/>
    <row r="837" ht="11.25" customHeight="1" x14ac:dyDescent="0.2"/>
    <row r="838" ht="11.25" customHeight="1" x14ac:dyDescent="0.2"/>
    <row r="839" ht="11.25" customHeight="1" x14ac:dyDescent="0.2"/>
    <row r="840" ht="11.25" customHeight="1" x14ac:dyDescent="0.2"/>
    <row r="841" ht="11.25" customHeight="1" x14ac:dyDescent="0.2"/>
    <row r="842" ht="11.25" customHeight="1" x14ac:dyDescent="0.2"/>
    <row r="843" ht="11.25" customHeight="1" x14ac:dyDescent="0.2"/>
    <row r="844" ht="11.25" customHeight="1" x14ac:dyDescent="0.2"/>
    <row r="845" ht="11.25" customHeight="1" x14ac:dyDescent="0.2"/>
    <row r="846" ht="11.25" customHeight="1" x14ac:dyDescent="0.2"/>
    <row r="847" ht="11.25" customHeight="1" x14ac:dyDescent="0.2"/>
    <row r="848" ht="11.25" customHeight="1" x14ac:dyDescent="0.2"/>
    <row r="849" ht="11.25" customHeight="1" x14ac:dyDescent="0.2"/>
    <row r="850" ht="11.25" customHeight="1" x14ac:dyDescent="0.2"/>
    <row r="851" ht="11.25" customHeight="1" x14ac:dyDescent="0.2"/>
    <row r="852" ht="11.25" customHeight="1" x14ac:dyDescent="0.2"/>
    <row r="853" ht="11.25" customHeight="1" x14ac:dyDescent="0.2"/>
    <row r="854" ht="11.25" customHeight="1" x14ac:dyDescent="0.2"/>
    <row r="855" ht="11.25" customHeight="1" x14ac:dyDescent="0.2"/>
    <row r="856" ht="11.25" customHeight="1" x14ac:dyDescent="0.2"/>
    <row r="857" ht="11.25" customHeight="1" x14ac:dyDescent="0.2"/>
    <row r="858" ht="11.25" customHeight="1" x14ac:dyDescent="0.2"/>
    <row r="859" ht="11.25" customHeight="1" x14ac:dyDescent="0.2"/>
    <row r="860" ht="11.25" customHeight="1" x14ac:dyDescent="0.2"/>
    <row r="861" ht="11.25" customHeight="1" x14ac:dyDescent="0.2"/>
    <row r="862" ht="11.25" customHeight="1" x14ac:dyDescent="0.2"/>
    <row r="863" ht="11.25" customHeight="1" x14ac:dyDescent="0.2"/>
    <row r="864" ht="11.25" customHeight="1" x14ac:dyDescent="0.2"/>
    <row r="865" ht="11.25" customHeight="1" x14ac:dyDescent="0.2"/>
    <row r="866" ht="11.25" customHeight="1" x14ac:dyDescent="0.2"/>
    <row r="867" ht="11.25" customHeight="1" x14ac:dyDescent="0.2"/>
    <row r="868" ht="11.25" customHeight="1" x14ac:dyDescent="0.2"/>
    <row r="869" ht="11.25" customHeight="1" x14ac:dyDescent="0.2"/>
    <row r="870" ht="11.25" customHeight="1" x14ac:dyDescent="0.2"/>
    <row r="871" ht="11.25" customHeight="1" x14ac:dyDescent="0.2"/>
    <row r="872" ht="11.25" customHeight="1" x14ac:dyDescent="0.2"/>
    <row r="873" ht="11.25" customHeight="1" x14ac:dyDescent="0.2"/>
    <row r="874" ht="11.25" customHeight="1" x14ac:dyDescent="0.2"/>
    <row r="875" ht="11.25" customHeight="1" x14ac:dyDescent="0.2"/>
    <row r="876" ht="11.25" customHeight="1" x14ac:dyDescent="0.2"/>
    <row r="877" ht="11.25" customHeight="1" x14ac:dyDescent="0.2"/>
    <row r="878" ht="11.25" customHeight="1" x14ac:dyDescent="0.2"/>
    <row r="879" ht="11.25" customHeight="1" x14ac:dyDescent="0.2"/>
    <row r="880" ht="11.25" customHeight="1" x14ac:dyDescent="0.2"/>
    <row r="881" ht="11.25" customHeight="1" x14ac:dyDescent="0.2"/>
    <row r="882" ht="11.25" customHeight="1" x14ac:dyDescent="0.2"/>
    <row r="883" ht="11.25" customHeight="1" x14ac:dyDescent="0.2"/>
    <row r="884" ht="11.25" customHeight="1" x14ac:dyDescent="0.2"/>
    <row r="885" ht="11.25" customHeight="1" x14ac:dyDescent="0.2"/>
    <row r="886" ht="11.25" customHeight="1" x14ac:dyDescent="0.2"/>
    <row r="887" ht="11.25" customHeight="1" x14ac:dyDescent="0.2"/>
    <row r="888" ht="11.25" customHeight="1" x14ac:dyDescent="0.2"/>
    <row r="889" ht="11.25" customHeight="1" x14ac:dyDescent="0.2"/>
    <row r="890" ht="11.25" customHeight="1" x14ac:dyDescent="0.2"/>
    <row r="891" ht="11.25" customHeight="1" x14ac:dyDescent="0.2"/>
    <row r="892" ht="11.25" customHeight="1" x14ac:dyDescent="0.2"/>
    <row r="893" ht="11.25" customHeight="1" x14ac:dyDescent="0.2"/>
    <row r="894" ht="11.25" customHeight="1" x14ac:dyDescent="0.2"/>
    <row r="895" ht="11.25" customHeight="1" x14ac:dyDescent="0.2"/>
    <row r="896" ht="11.25" customHeight="1" x14ac:dyDescent="0.2"/>
    <row r="897" ht="11.25" customHeight="1" x14ac:dyDescent="0.2"/>
    <row r="898" ht="11.25" customHeight="1" x14ac:dyDescent="0.2"/>
    <row r="899" ht="11.25" customHeight="1" x14ac:dyDescent="0.2"/>
    <row r="900" ht="11.25" customHeight="1" x14ac:dyDescent="0.2"/>
    <row r="901" ht="11.25" customHeight="1" x14ac:dyDescent="0.2"/>
    <row r="902" ht="11.25" customHeight="1" x14ac:dyDescent="0.2"/>
    <row r="903" ht="11.25" customHeight="1" x14ac:dyDescent="0.2"/>
    <row r="904" ht="11.25" customHeight="1" x14ac:dyDescent="0.2"/>
    <row r="905" ht="11.25" customHeight="1" x14ac:dyDescent="0.2"/>
    <row r="906" ht="11.25" customHeight="1" x14ac:dyDescent="0.2"/>
    <row r="907" ht="11.25" customHeight="1" x14ac:dyDescent="0.2"/>
    <row r="908" ht="11.25" customHeight="1" x14ac:dyDescent="0.2"/>
    <row r="909" ht="11.25" customHeight="1" x14ac:dyDescent="0.2"/>
    <row r="910" ht="11.25" customHeight="1" x14ac:dyDescent="0.2"/>
    <row r="911" ht="11.25" customHeight="1" x14ac:dyDescent="0.2"/>
    <row r="912" ht="11.25" customHeight="1" x14ac:dyDescent="0.2"/>
    <row r="913" ht="11.25" customHeight="1" x14ac:dyDescent="0.2"/>
    <row r="914" ht="11.25" customHeight="1" x14ac:dyDescent="0.2"/>
    <row r="915" ht="11.25" customHeight="1" x14ac:dyDescent="0.2"/>
    <row r="916" ht="11.25" customHeight="1" x14ac:dyDescent="0.2"/>
    <row r="917" ht="11.25" customHeight="1" x14ac:dyDescent="0.2"/>
    <row r="918" ht="11.25" customHeight="1" x14ac:dyDescent="0.2"/>
    <row r="919" ht="11.25" customHeight="1" x14ac:dyDescent="0.2"/>
    <row r="920" ht="11.25" customHeight="1" x14ac:dyDescent="0.2"/>
    <row r="921" ht="11.25" customHeight="1" x14ac:dyDescent="0.2"/>
    <row r="922" ht="11.25" customHeight="1" x14ac:dyDescent="0.2"/>
    <row r="923" ht="11.25" customHeight="1" x14ac:dyDescent="0.2"/>
    <row r="924" ht="11.25" customHeight="1" x14ac:dyDescent="0.2"/>
    <row r="925" ht="11.25" customHeight="1" x14ac:dyDescent="0.2"/>
    <row r="926" ht="11.25" customHeight="1" x14ac:dyDescent="0.2"/>
    <row r="927" ht="11.25" customHeight="1" x14ac:dyDescent="0.2"/>
    <row r="928" ht="11.25" customHeight="1" x14ac:dyDescent="0.2"/>
    <row r="929" ht="11.25" customHeight="1" x14ac:dyDescent="0.2"/>
    <row r="930" ht="11.25" customHeight="1" x14ac:dyDescent="0.2"/>
    <row r="931" ht="11.25" customHeight="1" x14ac:dyDescent="0.2"/>
    <row r="932" ht="11.25" customHeight="1" x14ac:dyDescent="0.2"/>
    <row r="933" ht="11.25" customHeight="1" x14ac:dyDescent="0.2"/>
    <row r="934" ht="11.25" customHeight="1" x14ac:dyDescent="0.2"/>
    <row r="935" ht="11.25" customHeight="1" x14ac:dyDescent="0.2"/>
    <row r="936" ht="11.25" customHeight="1" x14ac:dyDescent="0.2"/>
    <row r="937" ht="11.25" customHeight="1" x14ac:dyDescent="0.2"/>
    <row r="938" ht="11.25" customHeight="1" x14ac:dyDescent="0.2"/>
    <row r="939" ht="11.25" customHeight="1" x14ac:dyDescent="0.2"/>
    <row r="940" ht="11.25" customHeight="1" x14ac:dyDescent="0.2"/>
    <row r="941" ht="11.25" customHeight="1" x14ac:dyDescent="0.2"/>
    <row r="942" ht="11.25" customHeight="1" x14ac:dyDescent="0.2"/>
    <row r="943" ht="11.25" customHeight="1" x14ac:dyDescent="0.2"/>
    <row r="944" ht="11.25" customHeight="1" x14ac:dyDescent="0.2"/>
    <row r="945" ht="11.25" customHeight="1" x14ac:dyDescent="0.2"/>
    <row r="946" ht="11.25" customHeight="1" x14ac:dyDescent="0.2"/>
    <row r="947" ht="11.25" customHeight="1" x14ac:dyDescent="0.2"/>
    <row r="948" ht="11.25" customHeight="1" x14ac:dyDescent="0.2"/>
    <row r="949" ht="11.25" customHeight="1" x14ac:dyDescent="0.2"/>
    <row r="950" ht="11.25" customHeight="1" x14ac:dyDescent="0.2"/>
    <row r="951" ht="11.25" customHeight="1" x14ac:dyDescent="0.2"/>
    <row r="952" ht="11.25" customHeight="1" x14ac:dyDescent="0.2"/>
    <row r="953" ht="11.25" customHeight="1" x14ac:dyDescent="0.2"/>
    <row r="954" ht="11.25" customHeight="1" x14ac:dyDescent="0.2"/>
    <row r="955" ht="11.25" customHeight="1" x14ac:dyDescent="0.2"/>
    <row r="956" ht="11.25" customHeight="1" x14ac:dyDescent="0.2"/>
    <row r="957" ht="11.25" customHeight="1" x14ac:dyDescent="0.2"/>
    <row r="958" ht="11.25" customHeight="1" x14ac:dyDescent="0.2"/>
    <row r="959" ht="11.25" customHeight="1" x14ac:dyDescent="0.2"/>
    <row r="960" ht="11.25" customHeight="1" x14ac:dyDescent="0.2"/>
    <row r="961" ht="11.25" customHeight="1" x14ac:dyDescent="0.2"/>
    <row r="962" ht="11.25" customHeight="1" x14ac:dyDescent="0.2"/>
    <row r="963" ht="11.25" customHeight="1" x14ac:dyDescent="0.2"/>
    <row r="964" ht="11.25" customHeight="1" x14ac:dyDescent="0.2"/>
    <row r="965" ht="11.25" customHeight="1" x14ac:dyDescent="0.2"/>
    <row r="966" ht="11.25" customHeight="1" x14ac:dyDescent="0.2"/>
    <row r="967" ht="11.25" customHeight="1" x14ac:dyDescent="0.2"/>
    <row r="968" ht="11.25" customHeight="1" x14ac:dyDescent="0.2"/>
    <row r="969" ht="11.25" customHeight="1" x14ac:dyDescent="0.2"/>
    <row r="970" ht="11.25" customHeight="1" x14ac:dyDescent="0.2"/>
    <row r="971" ht="11.25" customHeight="1" x14ac:dyDescent="0.2"/>
    <row r="972" ht="11.25" customHeight="1" x14ac:dyDescent="0.2"/>
    <row r="973" ht="11.25" customHeight="1" x14ac:dyDescent="0.2"/>
    <row r="974" ht="11.25" customHeight="1" x14ac:dyDescent="0.2"/>
    <row r="975" ht="11.25" customHeight="1" x14ac:dyDescent="0.2"/>
    <row r="976" ht="11.25" customHeight="1" x14ac:dyDescent="0.2"/>
    <row r="977" ht="11.25" customHeight="1" x14ac:dyDescent="0.2"/>
    <row r="978" ht="11.25" customHeight="1" x14ac:dyDescent="0.2"/>
    <row r="979" ht="11.25" customHeight="1" x14ac:dyDescent="0.2"/>
    <row r="980" ht="11.25" customHeight="1" x14ac:dyDescent="0.2"/>
    <row r="981" ht="11.25" customHeight="1" x14ac:dyDescent="0.2"/>
    <row r="982" ht="11.25" customHeight="1" x14ac:dyDescent="0.2"/>
    <row r="983" ht="11.25" customHeight="1" x14ac:dyDescent="0.2"/>
    <row r="984" ht="11.25" customHeight="1" x14ac:dyDescent="0.2"/>
    <row r="985" ht="11.25" customHeight="1" x14ac:dyDescent="0.2"/>
    <row r="986" ht="11.25" customHeight="1" x14ac:dyDescent="0.2"/>
    <row r="987" ht="11.25" customHeight="1" x14ac:dyDescent="0.2"/>
    <row r="988" ht="11.25" customHeight="1" x14ac:dyDescent="0.2"/>
    <row r="989" ht="11.25" customHeight="1" x14ac:dyDescent="0.2"/>
    <row r="990" ht="11.25" customHeight="1" x14ac:dyDescent="0.2"/>
    <row r="991" ht="11.25" customHeight="1" x14ac:dyDescent="0.2"/>
    <row r="992" ht="11.25" customHeight="1" x14ac:dyDescent="0.2"/>
    <row r="993" ht="11.25" customHeight="1" x14ac:dyDescent="0.2"/>
    <row r="994" ht="11.25" customHeight="1" x14ac:dyDescent="0.2"/>
    <row r="995" ht="11.25" customHeight="1" x14ac:dyDescent="0.2"/>
    <row r="996" ht="11.25" customHeight="1" x14ac:dyDescent="0.2"/>
    <row r="997" ht="11.25" customHeight="1" x14ac:dyDescent="0.2"/>
    <row r="998" ht="11.25" customHeight="1" x14ac:dyDescent="0.2"/>
    <row r="999" ht="11.25" customHeight="1" x14ac:dyDescent="0.2"/>
    <row r="1000" ht="11.25" customHeight="1" x14ac:dyDescent="0.2"/>
  </sheetData>
  <mergeCells count="4">
    <mergeCell ref="T3:U3"/>
    <mergeCell ref="T19:U19"/>
    <mergeCell ref="V3:W3"/>
    <mergeCell ref="V19:W19"/>
  </mergeCells>
  <pageMargins left="0.7" right="0.7" top="0.75" bottom="0.75" header="0.51180555555555496" footer="0.51180555555555496"/>
  <pageSetup paperSize="9" scale="4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zoomScaleNormal="100" workbookViewId="0">
      <selection activeCell="X6" sqref="X6"/>
    </sheetView>
  </sheetViews>
  <sheetFormatPr defaultRowHeight="12.75" x14ac:dyDescent="0.2"/>
  <cols>
    <col min="1" max="1" width="10.140625" customWidth="1"/>
    <col min="2" max="2" width="38.140625" customWidth="1"/>
    <col min="3" max="3" width="15.7109375" customWidth="1"/>
    <col min="4" max="4" width="9.85546875" customWidth="1"/>
    <col min="5" max="24" width="8.7109375" customWidth="1"/>
    <col min="25" max="1025" width="14.42578125" customWidth="1"/>
  </cols>
  <sheetData>
    <row r="1" spans="1:4" ht="12.75" customHeight="1" x14ac:dyDescent="0.2">
      <c r="A1" s="106"/>
      <c r="B1" s="107" t="s">
        <v>56</v>
      </c>
      <c r="C1" s="108">
        <v>1100.0999999999999</v>
      </c>
      <c r="D1" s="106"/>
    </row>
    <row r="2" spans="1:4" ht="12.75" customHeight="1" x14ac:dyDescent="0.2">
      <c r="A2" s="109"/>
      <c r="B2" s="107" t="s">
        <v>57</v>
      </c>
      <c r="C2" s="110">
        <v>23468.43</v>
      </c>
    </row>
    <row r="3" spans="1:4" ht="12.75" customHeight="1" x14ac:dyDescent="0.2">
      <c r="A3" s="106"/>
      <c r="B3" s="106"/>
      <c r="C3" s="108"/>
    </row>
    <row r="4" spans="1:4" ht="12.75" customHeight="1" x14ac:dyDescent="0.2">
      <c r="A4" s="106"/>
      <c r="B4" s="107" t="s">
        <v>58</v>
      </c>
      <c r="C4" s="108">
        <v>1058.33</v>
      </c>
      <c r="D4" s="106"/>
    </row>
    <row r="5" spans="1:4" ht="12.75" customHeight="1" x14ac:dyDescent="0.2">
      <c r="A5" s="109"/>
      <c r="B5" s="107" t="s">
        <v>59</v>
      </c>
      <c r="C5" s="108">
        <v>22474.799999999999</v>
      </c>
      <c r="D5" s="106"/>
    </row>
    <row r="6" spans="1:4" ht="12.75" customHeight="1" x14ac:dyDescent="0.2">
      <c r="A6" s="109"/>
      <c r="B6" s="36"/>
      <c r="C6" s="53"/>
      <c r="D6" s="106"/>
    </row>
    <row r="7" spans="1:4" ht="12.75" customHeight="1" x14ac:dyDescent="0.2">
      <c r="A7" s="109"/>
      <c r="B7" s="111" t="s">
        <v>54</v>
      </c>
      <c r="C7" s="53">
        <f>SUM(C1:C2)</f>
        <v>24568.53</v>
      </c>
      <c r="D7" s="106"/>
    </row>
    <row r="8" spans="1:4" ht="12.75" customHeight="1" x14ac:dyDescent="0.2">
      <c r="A8" s="109"/>
      <c r="B8" s="111" t="s">
        <v>55</v>
      </c>
      <c r="C8" s="53">
        <f>SUM(C4:C5)</f>
        <v>23533.129999999997</v>
      </c>
      <c r="D8" s="106"/>
    </row>
    <row r="9" spans="1:4" ht="12.75" customHeight="1" x14ac:dyDescent="0.2">
      <c r="A9" s="109"/>
      <c r="B9" s="36"/>
      <c r="C9" s="53"/>
      <c r="D9" s="106"/>
    </row>
    <row r="10" spans="1:4" ht="12.75" customHeight="1" x14ac:dyDescent="0.2">
      <c r="A10" s="109"/>
      <c r="B10" s="36" t="s">
        <v>42</v>
      </c>
      <c r="C10" s="112">
        <f>C8-C7</f>
        <v>-1035.4000000000015</v>
      </c>
      <c r="D10" s="106"/>
    </row>
    <row r="11" spans="1:4" ht="12.75" customHeight="1" x14ac:dyDescent="0.2">
      <c r="A11" s="109"/>
      <c r="B11" s="111" t="s">
        <v>60</v>
      </c>
      <c r="C11" s="53">
        <v>0</v>
      </c>
      <c r="D11" s="106"/>
    </row>
    <row r="12" spans="1:4" ht="12.75" customHeight="1" x14ac:dyDescent="0.2">
      <c r="A12" s="109"/>
      <c r="B12" s="113" t="s">
        <v>61</v>
      </c>
      <c r="C12" s="114">
        <v>0</v>
      </c>
      <c r="D12" s="106"/>
    </row>
    <row r="13" spans="1:4" ht="12.75" customHeight="1" x14ac:dyDescent="0.2">
      <c r="A13" s="109"/>
      <c r="B13" s="111" t="s">
        <v>62</v>
      </c>
      <c r="C13" s="115">
        <f>C11-C12</f>
        <v>0</v>
      </c>
      <c r="D13" s="106"/>
    </row>
    <row r="14" spans="1:4" ht="12.75" customHeight="1" x14ac:dyDescent="0.2">
      <c r="A14" s="109"/>
      <c r="B14" s="106"/>
      <c r="C14" s="116">
        <f>C10+C13</f>
        <v>-1035.4000000000015</v>
      </c>
      <c r="D14" s="106"/>
    </row>
    <row r="15" spans="1:4" ht="12.75" customHeight="1" x14ac:dyDescent="0.2">
      <c r="A15" s="109"/>
      <c r="B15" s="106"/>
      <c r="C15" s="53"/>
      <c r="D15" s="106"/>
    </row>
    <row r="16" spans="1:4" ht="12.75" customHeight="1" x14ac:dyDescent="0.2">
      <c r="A16" s="109"/>
      <c r="B16" s="36" t="s">
        <v>32</v>
      </c>
      <c r="C16" s="53">
        <f>BatenLasten!F19</f>
        <v>0</v>
      </c>
      <c r="D16" s="106"/>
    </row>
    <row r="17" spans="1:4" ht="12.75" customHeight="1" x14ac:dyDescent="0.2">
      <c r="A17" s="109"/>
      <c r="B17" s="36" t="s">
        <v>37</v>
      </c>
      <c r="C17" s="53">
        <f>-BatenLasten!F37</f>
        <v>0</v>
      </c>
      <c r="D17" s="106"/>
    </row>
    <row r="18" spans="1:4" ht="12.75" customHeight="1" x14ac:dyDescent="0.2">
      <c r="A18" s="109"/>
      <c r="B18" s="106"/>
      <c r="C18" s="53">
        <f>C14+C16+C17</f>
        <v>-1035.4000000000015</v>
      </c>
      <c r="D18" s="106"/>
    </row>
  </sheetData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topLeftCell="D4" zoomScaleNormal="100" workbookViewId="0">
      <selection activeCell="H39" sqref="H39"/>
    </sheetView>
  </sheetViews>
  <sheetFormatPr defaultRowHeight="12.75" x14ac:dyDescent="0.2"/>
  <cols>
    <col min="1" max="1" width="15.85546875" customWidth="1"/>
    <col min="2" max="27" width="8.7109375" customWidth="1"/>
    <col min="28" max="28" width="9.28515625" customWidth="1"/>
    <col min="29" max="29" width="8" customWidth="1"/>
    <col min="30" max="30" width="10.42578125" customWidth="1"/>
    <col min="31" max="1025" width="14.42578125" customWidth="1"/>
  </cols>
  <sheetData>
    <row r="1" spans="1:30" ht="15.75" customHeight="1" x14ac:dyDescent="0.25">
      <c r="A1" s="117" t="s">
        <v>43</v>
      </c>
      <c r="B1" s="2"/>
      <c r="C1" s="2"/>
      <c r="D1" s="2"/>
      <c r="E1" s="2"/>
      <c r="F1" s="2"/>
      <c r="G1" s="2"/>
      <c r="H1" s="2"/>
      <c r="I1" s="2"/>
      <c r="J1" s="2"/>
      <c r="K1" s="2"/>
      <c r="L1" s="106"/>
      <c r="M1" s="106"/>
      <c r="N1" s="106"/>
      <c r="O1" s="106"/>
      <c r="P1" s="106"/>
      <c r="Q1" s="106"/>
      <c r="R1" s="106"/>
      <c r="S1" s="106"/>
      <c r="T1" s="106"/>
      <c r="U1" s="106"/>
    </row>
    <row r="2" spans="1:30" ht="12.75" customHeight="1" x14ac:dyDescent="0.2">
      <c r="A2" s="10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</row>
    <row r="3" spans="1:30" ht="12.75" customHeight="1" x14ac:dyDescent="0.2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06"/>
      <c r="M3" s="106"/>
      <c r="N3" s="106"/>
      <c r="O3" s="106"/>
      <c r="P3" s="106"/>
      <c r="Q3" s="106"/>
      <c r="R3" s="106"/>
      <c r="S3" s="106"/>
      <c r="T3" s="106"/>
      <c r="U3" s="106"/>
    </row>
    <row r="4" spans="1:30" ht="12.75" customHeight="1" x14ac:dyDescent="0.2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19"/>
      <c r="W4" s="119"/>
      <c r="X4" s="119"/>
      <c r="Y4" s="119"/>
      <c r="AC4" s="135"/>
    </row>
    <row r="5" spans="1:30" ht="12.75" customHeight="1" x14ac:dyDescent="0.2">
      <c r="A5" s="120"/>
      <c r="B5" s="120">
        <v>1991</v>
      </c>
      <c r="C5" s="120">
        <v>1992</v>
      </c>
      <c r="D5" s="120">
        <v>1993</v>
      </c>
      <c r="E5" s="120">
        <v>1994</v>
      </c>
      <c r="F5" s="120">
        <v>1995</v>
      </c>
      <c r="G5" s="120">
        <v>1996</v>
      </c>
      <c r="H5" s="120">
        <v>1997</v>
      </c>
      <c r="I5" s="120">
        <v>1998</v>
      </c>
      <c r="J5" s="120">
        <v>1999</v>
      </c>
      <c r="K5" s="120">
        <v>2000</v>
      </c>
      <c r="L5" s="121">
        <v>2001</v>
      </c>
      <c r="M5" s="120">
        <v>2002</v>
      </c>
      <c r="N5" s="120">
        <v>2003</v>
      </c>
      <c r="O5" s="120">
        <v>2004</v>
      </c>
      <c r="P5" s="120">
        <v>2005</v>
      </c>
      <c r="Q5" s="120">
        <v>2006</v>
      </c>
      <c r="R5" s="120">
        <v>2007</v>
      </c>
      <c r="S5" s="120">
        <v>2008</v>
      </c>
      <c r="T5" s="120">
        <v>2009</v>
      </c>
      <c r="U5" s="120">
        <v>2010</v>
      </c>
      <c r="V5" s="120">
        <v>2011</v>
      </c>
      <c r="W5" s="120">
        <v>2012</v>
      </c>
      <c r="X5" s="120">
        <v>2013</v>
      </c>
      <c r="Y5" s="120">
        <v>2014</v>
      </c>
      <c r="Z5" s="120">
        <v>2015</v>
      </c>
      <c r="AA5" s="122">
        <v>2016</v>
      </c>
      <c r="AB5" s="123">
        <v>2017</v>
      </c>
      <c r="AC5" s="123">
        <v>2018</v>
      </c>
      <c r="AD5" s="123">
        <v>2019</v>
      </c>
    </row>
    <row r="6" spans="1:30" ht="12.75" customHeight="1" x14ac:dyDescent="0.2">
      <c r="A6" s="124" t="s">
        <v>44</v>
      </c>
      <c r="B6" s="124">
        <v>101</v>
      </c>
      <c r="C6" s="124">
        <v>109</v>
      </c>
      <c r="D6" s="124">
        <v>122</v>
      </c>
      <c r="E6" s="124">
        <v>124</v>
      </c>
      <c r="F6" s="124">
        <v>130</v>
      </c>
      <c r="G6" s="124">
        <v>130</v>
      </c>
      <c r="H6" s="124">
        <v>126</v>
      </c>
      <c r="I6" s="124">
        <v>127</v>
      </c>
      <c r="J6" s="124">
        <v>117</v>
      </c>
      <c r="K6" s="124">
        <v>112</v>
      </c>
      <c r="L6" s="124">
        <v>109</v>
      </c>
      <c r="M6" s="124">
        <v>107</v>
      </c>
      <c r="N6" s="124">
        <v>101</v>
      </c>
      <c r="O6" s="124">
        <v>102</v>
      </c>
      <c r="P6" s="124">
        <v>99</v>
      </c>
      <c r="Q6" s="124">
        <v>95</v>
      </c>
      <c r="R6" s="124">
        <v>92</v>
      </c>
      <c r="S6" s="124">
        <v>87</v>
      </c>
      <c r="T6" s="124">
        <v>88</v>
      </c>
      <c r="U6" s="125">
        <v>98</v>
      </c>
      <c r="V6" s="125">
        <v>101</v>
      </c>
      <c r="W6" s="125">
        <v>99</v>
      </c>
      <c r="X6" s="125">
        <v>91</v>
      </c>
      <c r="Y6" s="125">
        <v>90</v>
      </c>
      <c r="Z6" s="125">
        <v>90</v>
      </c>
      <c r="AA6" s="126">
        <v>84</v>
      </c>
      <c r="AB6" s="127">
        <v>90</v>
      </c>
      <c r="AC6" s="128">
        <v>91</v>
      </c>
      <c r="AD6" s="127">
        <v>86</v>
      </c>
    </row>
    <row r="7" spans="1:30" ht="12.75" customHeight="1" x14ac:dyDescent="0.2">
      <c r="A7" s="125" t="s">
        <v>45</v>
      </c>
      <c r="B7" s="125">
        <v>0</v>
      </c>
      <c r="C7" s="125">
        <v>0</v>
      </c>
      <c r="D7" s="125">
        <v>2</v>
      </c>
      <c r="E7" s="125">
        <v>4</v>
      </c>
      <c r="F7" s="125">
        <v>6</v>
      </c>
      <c r="G7" s="125">
        <v>8</v>
      </c>
      <c r="H7" s="125">
        <v>8</v>
      </c>
      <c r="I7" s="125">
        <v>8</v>
      </c>
      <c r="J7" s="125">
        <v>5</v>
      </c>
      <c r="K7" s="125">
        <v>6</v>
      </c>
      <c r="L7" s="125">
        <v>7</v>
      </c>
      <c r="M7" s="125">
        <v>8</v>
      </c>
      <c r="N7" s="125">
        <v>7</v>
      </c>
      <c r="O7" s="125">
        <v>7</v>
      </c>
      <c r="P7" s="125">
        <v>7</v>
      </c>
      <c r="Q7" s="125">
        <v>6</v>
      </c>
      <c r="R7" s="125">
        <v>7</v>
      </c>
      <c r="S7" s="125">
        <v>8</v>
      </c>
      <c r="T7" s="125">
        <v>9</v>
      </c>
      <c r="U7" s="125">
        <v>2</v>
      </c>
      <c r="V7" s="125">
        <v>3</v>
      </c>
      <c r="W7" s="125">
        <v>4</v>
      </c>
      <c r="X7" s="125">
        <v>4</v>
      </c>
      <c r="Y7" s="125">
        <v>4</v>
      </c>
      <c r="Z7" s="125">
        <v>3</v>
      </c>
      <c r="AA7" s="129">
        <v>3</v>
      </c>
      <c r="AB7" s="127">
        <v>2</v>
      </c>
      <c r="AC7" s="128">
        <v>5</v>
      </c>
      <c r="AD7" s="127">
        <v>5</v>
      </c>
    </row>
    <row r="8" spans="1:30" ht="12.75" customHeight="1" x14ac:dyDescent="0.2">
      <c r="A8" s="125" t="s">
        <v>46</v>
      </c>
      <c r="B8" s="125">
        <v>0</v>
      </c>
      <c r="C8" s="125">
        <v>0</v>
      </c>
      <c r="D8" s="125">
        <v>0</v>
      </c>
      <c r="E8" s="125">
        <v>4</v>
      </c>
      <c r="F8" s="125">
        <v>5</v>
      </c>
      <c r="G8" s="125">
        <v>4</v>
      </c>
      <c r="H8" s="125">
        <v>4</v>
      </c>
      <c r="I8" s="125">
        <v>1</v>
      </c>
      <c r="J8" s="125">
        <v>1</v>
      </c>
      <c r="K8" s="125">
        <v>2</v>
      </c>
      <c r="L8" s="125">
        <v>1</v>
      </c>
      <c r="M8" s="125">
        <v>1</v>
      </c>
      <c r="N8" s="125">
        <v>1</v>
      </c>
      <c r="O8" s="125">
        <v>0</v>
      </c>
      <c r="P8" s="125">
        <v>2</v>
      </c>
      <c r="Q8" s="125">
        <v>2</v>
      </c>
      <c r="R8" s="125">
        <v>2</v>
      </c>
      <c r="S8" s="125">
        <v>2</v>
      </c>
      <c r="T8" s="125">
        <v>5</v>
      </c>
      <c r="U8" s="125">
        <v>7</v>
      </c>
      <c r="V8" s="125">
        <v>10</v>
      </c>
      <c r="W8" s="125">
        <v>11</v>
      </c>
      <c r="X8" s="125">
        <v>13</v>
      </c>
      <c r="Y8" s="125">
        <v>12</v>
      </c>
      <c r="Z8" s="125">
        <v>20</v>
      </c>
      <c r="AA8" s="126">
        <v>22</v>
      </c>
      <c r="AB8" s="127">
        <v>22</v>
      </c>
      <c r="AC8" s="128">
        <v>31</v>
      </c>
      <c r="AD8" s="127">
        <v>38</v>
      </c>
    </row>
    <row r="9" spans="1:30" ht="12.75" customHeight="1" x14ac:dyDescent="0.2">
      <c r="A9" s="130" t="s">
        <v>47</v>
      </c>
      <c r="B9" s="130">
        <v>0</v>
      </c>
      <c r="C9" s="130">
        <v>0</v>
      </c>
      <c r="D9" s="130">
        <v>0</v>
      </c>
      <c r="E9" s="130">
        <v>1</v>
      </c>
      <c r="F9" s="130">
        <v>1</v>
      </c>
      <c r="G9" s="130">
        <v>1</v>
      </c>
      <c r="H9" s="130">
        <v>1</v>
      </c>
      <c r="I9" s="130">
        <v>1</v>
      </c>
      <c r="J9" s="130">
        <v>1</v>
      </c>
      <c r="K9" s="130">
        <v>1</v>
      </c>
      <c r="L9" s="130">
        <v>1</v>
      </c>
      <c r="M9" s="130">
        <v>1</v>
      </c>
      <c r="N9" s="130">
        <v>1</v>
      </c>
      <c r="O9" s="130">
        <v>2</v>
      </c>
      <c r="P9" s="130">
        <v>1</v>
      </c>
      <c r="Q9" s="130">
        <v>1</v>
      </c>
      <c r="R9" s="130">
        <v>1</v>
      </c>
      <c r="S9" s="130">
        <v>2</v>
      </c>
      <c r="T9" s="130">
        <v>2</v>
      </c>
      <c r="U9" s="125">
        <v>2</v>
      </c>
      <c r="V9" s="130">
        <v>2</v>
      </c>
      <c r="W9" s="130">
        <v>2</v>
      </c>
      <c r="X9" s="130">
        <v>2</v>
      </c>
      <c r="Y9" s="130">
        <v>1</v>
      </c>
      <c r="Z9" s="130">
        <v>1</v>
      </c>
      <c r="AA9" s="131">
        <v>1</v>
      </c>
      <c r="AB9" s="132">
        <v>1</v>
      </c>
      <c r="AC9" s="132">
        <v>1</v>
      </c>
      <c r="AD9" s="132">
        <v>1</v>
      </c>
    </row>
    <row r="10" spans="1:30" ht="12.75" customHeight="1" x14ac:dyDescent="0.2">
      <c r="A10" s="133" t="s">
        <v>48</v>
      </c>
      <c r="B10" s="133">
        <f t="shared" ref="B10:AD10" si="0">SUM(B6:B9)</f>
        <v>101</v>
      </c>
      <c r="C10" s="133">
        <f t="shared" si="0"/>
        <v>109</v>
      </c>
      <c r="D10" s="133">
        <f t="shared" si="0"/>
        <v>124</v>
      </c>
      <c r="E10" s="133">
        <f t="shared" si="0"/>
        <v>133</v>
      </c>
      <c r="F10" s="133">
        <f t="shared" si="0"/>
        <v>142</v>
      </c>
      <c r="G10" s="133">
        <f t="shared" si="0"/>
        <v>143</v>
      </c>
      <c r="H10" s="133">
        <f t="shared" si="0"/>
        <v>139</v>
      </c>
      <c r="I10" s="133">
        <f t="shared" si="0"/>
        <v>137</v>
      </c>
      <c r="J10" s="133">
        <f t="shared" si="0"/>
        <v>124</v>
      </c>
      <c r="K10" s="133">
        <f t="shared" si="0"/>
        <v>121</v>
      </c>
      <c r="L10" s="133">
        <f t="shared" si="0"/>
        <v>118</v>
      </c>
      <c r="M10" s="133">
        <f t="shared" si="0"/>
        <v>117</v>
      </c>
      <c r="N10" s="133">
        <f t="shared" si="0"/>
        <v>110</v>
      </c>
      <c r="O10" s="133">
        <f t="shared" si="0"/>
        <v>111</v>
      </c>
      <c r="P10" s="133">
        <f t="shared" si="0"/>
        <v>109</v>
      </c>
      <c r="Q10" s="133">
        <f t="shared" si="0"/>
        <v>104</v>
      </c>
      <c r="R10" s="133">
        <f t="shared" si="0"/>
        <v>102</v>
      </c>
      <c r="S10" s="133">
        <f t="shared" si="0"/>
        <v>99</v>
      </c>
      <c r="T10" s="133">
        <f t="shared" si="0"/>
        <v>104</v>
      </c>
      <c r="U10" s="133">
        <f t="shared" si="0"/>
        <v>109</v>
      </c>
      <c r="V10" s="133">
        <f t="shared" si="0"/>
        <v>116</v>
      </c>
      <c r="W10" s="133">
        <f t="shared" si="0"/>
        <v>116</v>
      </c>
      <c r="X10" s="133">
        <f t="shared" si="0"/>
        <v>110</v>
      </c>
      <c r="Y10" s="133">
        <f t="shared" si="0"/>
        <v>107</v>
      </c>
      <c r="Z10" s="133">
        <f t="shared" si="0"/>
        <v>114</v>
      </c>
      <c r="AA10" s="134">
        <f t="shared" si="0"/>
        <v>110</v>
      </c>
      <c r="AB10" s="132">
        <f t="shared" si="0"/>
        <v>115</v>
      </c>
      <c r="AC10" s="136">
        <f t="shared" si="0"/>
        <v>128</v>
      </c>
      <c r="AD10" s="132">
        <f t="shared" si="0"/>
        <v>130</v>
      </c>
    </row>
    <row r="11" spans="1:30" ht="12.75" customHeight="1" x14ac:dyDescent="0.2">
      <c r="A11" s="106"/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</row>
    <row r="12" spans="1:30" ht="12.75" customHeight="1" x14ac:dyDescent="0.2">
      <c r="A12" s="106"/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</row>
    <row r="13" spans="1:30" ht="12.75" customHeight="1" x14ac:dyDescent="0.2">
      <c r="A13" s="106"/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</row>
    <row r="14" spans="1:30" ht="12.75" customHeight="1" x14ac:dyDescent="0.2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</row>
    <row r="15" spans="1:30" ht="12.75" customHeight="1" x14ac:dyDescent="0.2">
      <c r="A15" s="106"/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</row>
    <row r="16" spans="1:30" ht="12.75" customHeight="1" x14ac:dyDescent="0.2">
      <c r="A16" s="106"/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</row>
    <row r="17" spans="1:21" ht="12.75" customHeight="1" x14ac:dyDescent="0.2">
      <c r="A17" s="106"/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</row>
    <row r="18" spans="1:21" ht="12.75" customHeight="1" x14ac:dyDescent="0.2">
      <c r="A18" s="106"/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</row>
    <row r="19" spans="1:21" ht="12.75" customHeight="1" x14ac:dyDescent="0.2">
      <c r="A19" s="106"/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</row>
    <row r="20" spans="1:21" ht="12.75" customHeight="1" x14ac:dyDescent="0.2">
      <c r="A20" s="106"/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</row>
    <row r="21" spans="1:21" ht="12.75" customHeight="1" x14ac:dyDescent="0.2">
      <c r="A21" s="106"/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</row>
    <row r="22" spans="1:21" ht="12.75" customHeight="1" x14ac:dyDescent="0.2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6"/>
    </row>
    <row r="23" spans="1:21" ht="12.75" customHeight="1" x14ac:dyDescent="0.2">
      <c r="A23" s="106"/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06"/>
      <c r="U23" s="106"/>
    </row>
    <row r="24" spans="1:21" ht="12.75" customHeight="1" x14ac:dyDescent="0.2">
      <c r="A24" s="106"/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</row>
    <row r="25" spans="1:21" ht="12.75" customHeight="1" x14ac:dyDescent="0.2">
      <c r="A25" s="106"/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</row>
    <row r="26" spans="1:21" ht="12.75" customHeight="1" x14ac:dyDescent="0.2">
      <c r="A26" s="106"/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</row>
    <row r="27" spans="1:21" ht="12.75" customHeight="1" x14ac:dyDescent="0.2">
      <c r="A27" s="106"/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</row>
    <row r="28" spans="1:21" ht="12.75" customHeight="1" x14ac:dyDescent="0.2">
      <c r="A28" s="106"/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</row>
    <row r="29" spans="1:21" ht="12.75" customHeight="1" x14ac:dyDescent="0.2">
      <c r="A29" s="106"/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</row>
    <row r="30" spans="1:21" ht="12.75" customHeight="1" x14ac:dyDescent="0.2">
      <c r="A30" s="106"/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</row>
    <row r="31" spans="1:21" ht="12.75" customHeight="1" x14ac:dyDescent="0.2">
      <c r="A31" s="106"/>
      <c r="B31" s="106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</row>
    <row r="32" spans="1:21" ht="12.75" customHeight="1" x14ac:dyDescent="0.2">
      <c r="A32" s="106"/>
      <c r="B32" s="106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</row>
    <row r="33" spans="1:21" ht="12.75" customHeight="1" x14ac:dyDescent="0.2">
      <c r="A33" s="106"/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</row>
    <row r="34" spans="1:21" ht="12.75" customHeight="1" x14ac:dyDescent="0.2">
      <c r="A34" s="118"/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</row>
    <row r="35" spans="1:21" ht="12.75" customHeight="1" x14ac:dyDescent="0.2">
      <c r="A35" s="106"/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</row>
    <row r="36" spans="1:21" ht="12.75" customHeight="1" x14ac:dyDescent="0.2">
      <c r="A36" s="106"/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</row>
    <row r="37" spans="1:21" ht="12.75" customHeight="1" x14ac:dyDescent="0.2">
      <c r="A37" s="106"/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</row>
    <row r="38" spans="1:21" ht="12.75" customHeight="1" x14ac:dyDescent="0.2">
      <c r="A38" s="106"/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</row>
    <row r="39" spans="1:21" ht="12.75" customHeight="1" x14ac:dyDescent="0.2">
      <c r="A39" s="106"/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</row>
    <row r="40" spans="1:21" ht="12.75" customHeight="1" x14ac:dyDescent="0.2">
      <c r="A40" s="106"/>
      <c r="B40" s="106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06"/>
      <c r="T40" s="106"/>
      <c r="U40" s="106"/>
    </row>
    <row r="41" spans="1:21" ht="12.75" customHeight="1" x14ac:dyDescent="0.2">
      <c r="A41" s="106"/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</row>
    <row r="42" spans="1:21" x14ac:dyDescent="0.2">
      <c r="P42" s="106"/>
      <c r="Q42" s="106"/>
      <c r="R42" s="106"/>
      <c r="S42" s="106"/>
      <c r="T42" s="106"/>
      <c r="U42" s="106"/>
    </row>
  </sheetData>
  <pageMargins left="0.7" right="0.7" top="0.75" bottom="0.75" header="0.51180555555555496" footer="0.51180555555555496"/>
  <pageSetup paperSize="9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BatenLasten</vt:lpstr>
      <vt:lpstr>Balans</vt:lpstr>
      <vt:lpstr>Overzicht rekeningen ANed</vt:lpstr>
      <vt:lpstr>Leden ANed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Kruijer, Willem</dc:creator>
  <dc:description/>
  <cp:lastModifiedBy>Willem Kruijer</cp:lastModifiedBy>
  <cp:revision>4</cp:revision>
  <cp:lastPrinted>2020-03-05T14:48:43Z</cp:lastPrinted>
  <dcterms:created xsi:type="dcterms:W3CDTF">2017-06-02T06:47:48Z</dcterms:created>
  <dcterms:modified xsi:type="dcterms:W3CDTF">2020-03-05T14:49:32Z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